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3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D" sheetId="1" r:id="rId4"/>
    <sheet state="visible" name="Grupo Gasto" sheetId="2" r:id="rId5"/>
    <sheet state="visible" name="Grupo 0" sheetId="3" r:id="rId6"/>
    <sheet state="visible" name="Inversión " sheetId="4" r:id="rId7"/>
    <sheet state="visible" name="Finalidad" sheetId="5" r:id="rId8"/>
  </sheets>
  <definedNames/>
  <calcPr/>
  <extLst>
    <ext uri="GoogleSheetsCustomDataVersion1">
      <go:sheetsCustomData xmlns:go="http://customooxmlschemas.google.com/" r:id="rId9" roundtripDataSignature="AMtx7mgn+DqI3gY9WohGv3uV7iSWumkhwA=="/>
    </ext>
  </extLst>
</workbook>
</file>

<file path=xl/sharedStrings.xml><?xml version="1.0" encoding="utf-8"?>
<sst xmlns="http://schemas.openxmlformats.org/spreadsheetml/2006/main" count="89" uniqueCount="60">
  <si>
    <t>Comisión Presidencial contra la Discriminación y el Racismo contra los Pueblos Indígenas en Guatemala 
Resultados Estratégicos de Desarrollo (RED)
 Entidad, Estructura Programática Vinculada y Presupuesto Físico y Financiero
Primer Cuatrimestre Ejercicio Fiscal 2022</t>
  </si>
  <si>
    <t>No.</t>
  </si>
  <si>
    <t>Meta Estratégica de Desarrollo</t>
  </si>
  <si>
    <t>Meta Política General de Gobierno</t>
  </si>
  <si>
    <t>Resultado Estratégido de Desarrollo</t>
  </si>
  <si>
    <t>Estratura Programática</t>
  </si>
  <si>
    <t>Producción</t>
  </si>
  <si>
    <t>Financiero</t>
  </si>
  <si>
    <t>Físico</t>
  </si>
  <si>
    <t>Vigente</t>
  </si>
  <si>
    <t>Ejecutado Cuatrimestre</t>
  </si>
  <si>
    <t>Saldo por Ejecutar</t>
  </si>
  <si>
    <t>% Ejecución</t>
  </si>
  <si>
    <t>No Aplica</t>
  </si>
  <si>
    <t>No se tiene asociado presupuestario con alguna MED, Meta PGG o RED.</t>
  </si>
  <si>
    <t>Producto Institucional: Personas, organizaciones e instituciones capacitadas, sensibilizadas y asesoradas en la prevención y erradicación del raismo y la discriminación racial.</t>
  </si>
  <si>
    <t>Comisión Presidencial contra la Discriminación y el Racismo contra los Pueblos Indígenas en Guatemala 
Ejecución Financiera por Grupo de Gasto
Primer Cuatrimestre Ejercicio Fiscales 2022
En Quetzales</t>
  </si>
  <si>
    <t>Grupo de Gasto</t>
  </si>
  <si>
    <t>Asignado</t>
  </si>
  <si>
    <t>Devengado</t>
  </si>
  <si>
    <t>Observaciones - justificación % de ejecución</t>
  </si>
  <si>
    <t>0 Servicio Personales</t>
  </si>
  <si>
    <t>100 Servicios No Personales</t>
  </si>
  <si>
    <t>200 Materiales y Suministros</t>
  </si>
  <si>
    <t>300 Propiedad, Planta, Equipo e Intangibles</t>
  </si>
  <si>
    <t>400 Transferencia Corrientes</t>
  </si>
  <si>
    <t>900 Asignaciones Globales</t>
  </si>
  <si>
    <t>Totales</t>
  </si>
  <si>
    <t>Comisión Presidencial contra la Discriminación y el Racismo contra los Pueblos Indígenas en Guatemala  
Ejecución Financiera del Grupo 0 Servicios Personales
Primer Cuatrimestre Ejercicio Fiscales 2022
En Quetzales</t>
  </si>
  <si>
    <t>Renglones Grupo 0</t>
  </si>
  <si>
    <t>011 Personal Permanente</t>
  </si>
  <si>
    <t>012 Complemento Personal al Salario del Personal Permanente</t>
  </si>
  <si>
    <t>013 Complemento por Antigüedad al Personal Permanente</t>
  </si>
  <si>
    <t>014 Complemento por Calidad Profesional al Personal Permanente</t>
  </si>
  <si>
    <t>015 Complemento Específicos al Personal Permanente</t>
  </si>
  <si>
    <t>022 Personal por Contrato</t>
  </si>
  <si>
    <t>026 Complemento por Calidad Profesional al Personal Temporal</t>
  </si>
  <si>
    <t>027 Complemento Específicos al Personal Temporal</t>
  </si>
  <si>
    <t>029 Otras Remuneraciones de Personal Temporal</t>
  </si>
  <si>
    <t>031 Jornales</t>
  </si>
  <si>
    <t>032 Complemento Por Antigüedad al Personal por Jornal</t>
  </si>
  <si>
    <t>033 Complemento Específicos al Personal por Jornal</t>
  </si>
  <si>
    <t>071  Aguinaldo</t>
  </si>
  <si>
    <t>072 Bonificación Anual (Bono 14)</t>
  </si>
  <si>
    <t>073 Bono Vacacional</t>
  </si>
  <si>
    <t>Comisión Presidencial contra la Discriminación y el Racismo contra los Pueblos Indígenas en Guatemala  
Ejecución Financiera de la Inversión
Primer Cuatrimestre Ejercicio Fiscal 2022
En Quetzales</t>
  </si>
  <si>
    <t>Subgrupo Tipo de Gasto</t>
  </si>
  <si>
    <t>Ejecutado</t>
  </si>
  <si>
    <t>Justificación (+-) en ejeción física - financiera</t>
  </si>
  <si>
    <t>Equipamiento</t>
  </si>
  <si>
    <t>Obra Física</t>
  </si>
  <si>
    <t>Inversión Financiera</t>
  </si>
  <si>
    <t>Transferencias de capital</t>
  </si>
  <si>
    <t>Total de la Inversión</t>
  </si>
  <si>
    <t>Comisión Presidencial contra la Discriminación y el Racismo contra los Pueblos Indígenas en Guatemala  
Ejecución Financiera de la Inversión
Primer Cuatrimestre Ejercicio Fiscal 2021
En Quetzales</t>
  </si>
  <si>
    <t xml:space="preserve"> Renglón</t>
  </si>
  <si>
    <t>Total del Equipomiento</t>
  </si>
  <si>
    <t>Comisión Presidencial contra la Discriminación y el Racismo contra los Pueblos Indígenas en Guatemala 
Ejecución Financiera por Finalidad
Primer Cuatrimestre Ejercicio Fiscales 2022
En Quetzales</t>
  </si>
  <si>
    <t>Finalidad</t>
  </si>
  <si>
    <t>110000 Protección Social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</si>
</sst>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_(* #,##0_);_(* \(#,##0\);_(* &quot;-&quot;??_);_(@_)"/>
    <numFmt numFmtId="165" formatCode="_-[$Q-100A]* #,##0.00_-;\-[$Q-100A]* #,##0.00_-;_-[$Q-100A]* &quot;-&quot;??_-;_-@"/>
    <numFmt numFmtId="166" formatCode="_-&quot;Q&quot;* #,##0.00_-;\-&quot;Q&quot;* #,##0.00_-;_-&quot;Q&quot;* &quot;-&quot;??_-;_-@"/>
    <numFmt numFmtId="167" formatCode="_-* #,##0.00_-;\-* #,##0.00_-;_-* &quot;-&quot;??_-;_-@"/>
    <numFmt numFmtId="168" formatCode="_(&quot;Q&quot;* #,##0.00_);_(&quot;Q&quot;* \(#,##0.00\);_(&quot;Q&quot;* &quot;-&quot;??_);_(@_)"/>
    <numFmt numFmtId="169" formatCode="_-* #,##0_-;\-* #,##0_-;_-* &quot;-&quot;??_-;_-@"/>
    <numFmt numFmtId="170" formatCode="000"/>
  </numFmts>
  <fonts count="11">
    <font>
      <sz val="11.0"/>
      <color theme="1"/>
      <name val="Calibri"/>
      <scheme val="minor"/>
    </font>
    <font>
      <b/>
      <sz val="12.0"/>
      <color theme="1"/>
      <name val="Times New Roman"/>
    </font>
    <font/>
    <font>
      <sz val="12.0"/>
      <color theme="1"/>
      <name val="Times New Roman"/>
    </font>
    <font>
      <sz val="12.0"/>
      <color rgb="FF000000"/>
      <name val="Times New Roman"/>
    </font>
    <font>
      <sz val="11.0"/>
      <color theme="1"/>
      <name val="Calibri"/>
    </font>
    <font>
      <b/>
      <sz val="9.0"/>
      <color rgb="FF000000"/>
      <name val="Times New Roman"/>
    </font>
    <font>
      <sz val="11.0"/>
      <color theme="1"/>
      <name val="Arial"/>
    </font>
    <font>
      <b/>
      <sz val="11.0"/>
      <color theme="1"/>
      <name val="Calibri"/>
    </font>
    <font>
      <b/>
      <sz val="11.0"/>
      <color theme="1"/>
      <name val="Arial"/>
    </font>
    <font>
      <sz val="9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FBE4D5"/>
        <bgColor rgb="FFFBE4D5"/>
      </patternFill>
    </fill>
    <fill>
      <patternFill patternType="solid">
        <fgColor rgb="FFBDD6EE"/>
        <bgColor rgb="FFBDD6EE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thin">
        <color rgb="FF000000"/>
      </right>
      <bottom/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top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3" fontId="1" numFmtId="0" xfId="0" applyAlignment="1" applyBorder="1" applyFill="1" applyFont="1">
      <alignment horizontal="center" shrinkToFit="0" vertical="center" wrapText="1"/>
    </xf>
    <xf borderId="1" fillId="3" fontId="1" numFmtId="0" xfId="0" applyAlignment="1" applyBorder="1" applyFont="1">
      <alignment horizontal="center" vertical="center"/>
    </xf>
    <xf borderId="5" fillId="0" fontId="2" numFmtId="0" xfId="0" applyBorder="1" applyFont="1"/>
    <xf borderId="6" fillId="3" fontId="1" numFmtId="164" xfId="0" applyAlignment="1" applyBorder="1" applyFont="1" applyNumberFormat="1">
      <alignment horizontal="center" shrinkToFit="0" vertical="center" wrapText="1"/>
    </xf>
    <xf borderId="6" fillId="0" fontId="1" numFmtId="0" xfId="0" applyAlignment="1" applyBorder="1" applyFont="1">
      <alignment horizontal="center" vertical="center"/>
    </xf>
    <xf borderId="6" fillId="0" fontId="3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top" wrapText="1"/>
    </xf>
    <xf borderId="6" fillId="0" fontId="4" numFmtId="2" xfId="0" applyAlignment="1" applyBorder="1" applyFont="1" applyNumberFormat="1">
      <alignment horizontal="left" shrinkToFit="0" vertical="center" wrapText="1"/>
    </xf>
    <xf borderId="6" fillId="0" fontId="4" numFmtId="165" xfId="0" applyAlignment="1" applyBorder="1" applyFont="1" applyNumberFormat="1">
      <alignment horizontal="right" vertical="center"/>
    </xf>
    <xf borderId="6" fillId="0" fontId="3" numFmtId="166" xfId="0" applyAlignment="1" applyBorder="1" applyFont="1" applyNumberFormat="1">
      <alignment horizontal="center" vertical="center"/>
    </xf>
    <xf borderId="6" fillId="0" fontId="3" numFmtId="167" xfId="0" applyAlignment="1" applyBorder="1" applyFont="1" applyNumberFormat="1">
      <alignment vertical="center"/>
    </xf>
    <xf borderId="6" fillId="0" fontId="4" numFmtId="0" xfId="0" applyAlignment="1" applyBorder="1" applyFont="1">
      <alignment horizontal="center" readingOrder="0" vertical="center"/>
    </xf>
    <xf borderId="6" fillId="0" fontId="3" numFmtId="0" xfId="0" applyAlignment="1" applyBorder="1" applyFont="1">
      <alignment horizontal="center" readingOrder="0" vertical="center"/>
    </xf>
    <xf borderId="6" fillId="0" fontId="3" numFmtId="0" xfId="0" applyAlignment="1" applyBorder="1" applyFont="1">
      <alignment horizontal="left" shrinkToFit="0" vertical="center" wrapText="1"/>
    </xf>
    <xf borderId="6" fillId="0" fontId="3" numFmtId="0" xfId="0" applyAlignment="1" applyBorder="1" applyFont="1">
      <alignment horizontal="center" vertical="top"/>
    </xf>
    <xf borderId="6" fillId="0" fontId="4" numFmtId="168" xfId="0" applyAlignment="1" applyBorder="1" applyFont="1" applyNumberFormat="1">
      <alignment horizontal="right" vertical="top"/>
    </xf>
    <xf borderId="6" fillId="0" fontId="3" numFmtId="168" xfId="0" applyAlignment="1" applyBorder="1" applyFont="1" applyNumberFormat="1">
      <alignment horizontal="center" vertical="center"/>
    </xf>
    <xf borderId="6" fillId="0" fontId="3" numFmtId="0" xfId="0" applyBorder="1" applyFont="1"/>
    <xf borderId="0" fillId="0" fontId="3" numFmtId="0" xfId="0" applyAlignment="1" applyFont="1">
      <alignment horizontal="center"/>
    </xf>
    <xf borderId="1" fillId="4" fontId="1" numFmtId="0" xfId="0" applyAlignment="1" applyBorder="1" applyFill="1" applyFont="1">
      <alignment horizontal="center" shrinkToFit="0" wrapText="1"/>
    </xf>
    <xf borderId="7" fillId="3" fontId="1" numFmtId="0" xfId="0" applyAlignment="1" applyBorder="1" applyFont="1">
      <alignment horizontal="center" vertical="center"/>
    </xf>
    <xf borderId="6" fillId="3" fontId="1" numFmtId="0" xfId="0" applyAlignment="1" applyBorder="1" applyFont="1">
      <alignment horizontal="center" vertical="center"/>
    </xf>
    <xf borderId="7" fillId="3" fontId="1" numFmtId="0" xfId="0" applyAlignment="1" applyBorder="1" applyFont="1">
      <alignment horizontal="center" shrinkToFit="0" vertical="center" wrapText="1"/>
    </xf>
    <xf borderId="6" fillId="3" fontId="1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5" fillId="0" fontId="3" numFmtId="167" xfId="0" applyBorder="1" applyFont="1" applyNumberFormat="1"/>
    <xf borderId="5" fillId="0" fontId="3" numFmtId="9" xfId="0" applyAlignment="1" applyBorder="1" applyFont="1" applyNumberFormat="1">
      <alignment horizontal="center"/>
    </xf>
    <xf borderId="5" fillId="0" fontId="5" numFmtId="0" xfId="0" applyBorder="1" applyFont="1"/>
    <xf borderId="6" fillId="0" fontId="3" numFmtId="167" xfId="0" applyBorder="1" applyFont="1" applyNumberFormat="1"/>
    <xf borderId="6" fillId="0" fontId="5" numFmtId="0" xfId="0" applyBorder="1" applyFont="1"/>
    <xf borderId="6" fillId="0" fontId="1" numFmtId="0" xfId="0" applyAlignment="1" applyBorder="1" applyFont="1">
      <alignment horizontal="right"/>
    </xf>
    <xf borderId="6" fillId="0" fontId="1" numFmtId="167" xfId="0" applyBorder="1" applyFont="1" applyNumberFormat="1"/>
    <xf borderId="6" fillId="0" fontId="3" numFmtId="169" xfId="0" applyBorder="1" applyFont="1" applyNumberFormat="1"/>
    <xf borderId="8" fillId="3" fontId="1" numFmtId="0" xfId="0" applyAlignment="1" applyBorder="1" applyFont="1">
      <alignment horizontal="center" vertical="center"/>
    </xf>
    <xf borderId="8" fillId="3" fontId="1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6" fillId="0" fontId="6" numFmtId="170" xfId="0" applyAlignment="1" applyBorder="1" applyFont="1" applyNumberFormat="1">
      <alignment horizontal="left" shrinkToFit="0" vertical="center" wrapText="1"/>
    </xf>
    <xf borderId="6" fillId="0" fontId="7" numFmtId="167" xfId="0" applyBorder="1" applyFont="1" applyNumberFormat="1"/>
    <xf borderId="6" fillId="0" fontId="7" numFmtId="9" xfId="0" applyAlignment="1" applyBorder="1" applyFont="1" applyNumberFormat="1">
      <alignment horizontal="center"/>
    </xf>
    <xf borderId="6" fillId="0" fontId="8" numFmtId="0" xfId="0" applyAlignment="1" applyBorder="1" applyFont="1">
      <alignment horizontal="right"/>
    </xf>
    <xf borderId="6" fillId="0" fontId="8" numFmtId="167" xfId="0" applyAlignment="1" applyBorder="1" applyFont="1" applyNumberFormat="1">
      <alignment horizontal="right"/>
    </xf>
    <xf borderId="6" fillId="0" fontId="9" numFmtId="167" xfId="0" applyBorder="1" applyFont="1" applyNumberFormat="1"/>
    <xf borderId="6" fillId="0" fontId="9" numFmtId="10" xfId="0" applyAlignment="1" applyBorder="1" applyFont="1" applyNumberFormat="1">
      <alignment horizontal="center"/>
    </xf>
    <xf borderId="6" fillId="0" fontId="3" numFmtId="10" xfId="0" applyBorder="1" applyFont="1" applyNumberFormat="1"/>
    <xf borderId="6" fillId="0" fontId="8" numFmtId="0" xfId="0" applyBorder="1" applyFont="1"/>
    <xf borderId="6" fillId="0" fontId="10" numFmtId="0" xfId="0" applyAlignment="1" applyBorder="1" applyFont="1">
      <alignment horizontal="center"/>
    </xf>
    <xf borderId="6" fillId="0" fontId="10" numFmtId="167" xfId="0" applyBorder="1" applyFont="1" applyNumberFormat="1"/>
    <xf borderId="6" fillId="0" fontId="10" numFmtId="9" xfId="0" applyAlignment="1" applyBorder="1" applyFont="1" applyNumberFormat="1">
      <alignment horizontal="center"/>
    </xf>
    <xf borderId="6" fillId="0" fontId="10" numFmtId="0" xfId="0" applyBorder="1" applyFont="1"/>
    <xf borderId="6" fillId="0" fontId="5" numFmtId="167" xfId="0" applyBorder="1" applyFont="1" applyNumberFormat="1"/>
    <xf borderId="5" fillId="0" fontId="3" numFmtId="0" xfId="0" applyAlignment="1" applyBorder="1" applyFont="1">
      <alignment horizontal="left"/>
    </xf>
    <xf borderId="5" fillId="0" fontId="3" numFmtId="10" xfId="0" applyAlignment="1" applyBorder="1" applyFont="1" applyNumberFormat="1">
      <alignment horizontal="center"/>
    </xf>
    <xf borderId="0" fillId="0" fontId="5" numFmtId="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800">
                <a:solidFill>
                  <a:schemeClr val="dk1"/>
                </a:solidFill>
                <a:latin typeface="+mn-lt"/>
              </a:defRPr>
            </a:pPr>
            <a:r>
              <a:rPr b="1" i="0" sz="1800">
                <a:solidFill>
                  <a:schemeClr val="dk1"/>
                </a:solidFill>
                <a:latin typeface="+mn-lt"/>
              </a:rPr>
              <a:t>Ejecución del Primer Cuatrimestre 2022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 i="0" sz="900">
                    <a:solidFill>
                      <a:srgbClr val="FFFFFF"/>
                    </a:solidFill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RED!$G$3:$I$3</c:f>
            </c:strRef>
          </c:cat>
          <c:val>
            <c:numRef>
              <c:f>RED!$G$4:$I$4</c:f>
              <c:numCache/>
            </c:numRef>
          </c:val>
        </c:ser>
        <c:axId val="503148952"/>
        <c:axId val="1286624827"/>
      </c:barChart>
      <c:catAx>
        <c:axId val="5031489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chemeClr val="dk1"/>
                </a:solidFill>
                <a:latin typeface="+mn-lt"/>
              </a:defRPr>
            </a:pPr>
          </a:p>
        </c:txPr>
        <c:crossAx val="1286624827"/>
      </c:catAx>
      <c:valAx>
        <c:axId val="128662482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503148952"/>
      </c:valAx>
    </c:plotArea>
    <c:plotVisOnly val="1"/>
  </c:chart>
  <c:spPr>
    <a:solidFill>
      <a:schemeClr val="lt1"/>
    </a:solidFill>
  </c:spPr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Porcentaje de Ejecución del Primer Cuatrimestre del año 2022</a:t>
            </a:r>
          </a:p>
        </c:rich>
      </c:tx>
      <c:overlay val="0"/>
    </c:title>
    <c:view3D>
      <c:rotX val="50"/>
      <c:perspective val="0"/>
    </c:view3D>
    <c:plotArea>
      <c:layout>
        <c:manualLayout>
          <c:xMode val="edge"/>
          <c:yMode val="edge"/>
          <c:x val="0.0375"/>
          <c:y val="0.24990062049666062"/>
          <c:w val="0.9333333333333333"/>
          <c:h val="0.6951331685344748"/>
        </c:manualLayout>
      </c:layout>
      <c:pie3D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</c:spPr>
          </c:dPt>
          <c:dLbls>
            <c:dLbl>
              <c:idx val="0"/>
              <c:txPr>
                <a:bodyPr/>
                <a:lstStyle/>
                <a:p>
                  <a:pPr lvl="0">
                    <a:defRPr b="1" i="0" sz="1000">
                      <a:solidFill>
                        <a:srgbClr val="4472C4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txPr>
                <a:bodyPr/>
                <a:lstStyle/>
                <a:p>
                  <a:pPr lvl="0">
                    <a:defRPr b="1" i="0" sz="1000">
                      <a:solidFill>
                        <a:srgbClr val="4472C4"/>
                      </a:solidFill>
                      <a:latin typeface="+mn-lt"/>
                    </a:defRPr>
                  </a:pPr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RED!$H$3:$I$3</c:f>
            </c:strRef>
          </c:cat>
          <c:val>
            <c:numRef>
              <c:f>RED!$H$4:$I$4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</c:pie3DChart>
    </c:plotArea>
    <c:plotVisOnly val="1"/>
  </c:chart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2000">
                <a:solidFill>
                  <a:srgbClr val="757575"/>
                </a:solidFill>
                <a:latin typeface="Calibri Light"/>
              </a:defRPr>
            </a:pPr>
            <a:r>
              <a:rPr b="0" i="0" sz="2000">
                <a:solidFill>
                  <a:srgbClr val="757575"/>
                </a:solidFill>
                <a:latin typeface="Calibri Light"/>
              </a:rPr>
              <a:t>Presupuesto por Grupo de Gasto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Asignado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'Grupo Gasto'!$A$3:$A$8</c:f>
            </c:strRef>
          </c:cat>
          <c:val>
            <c:numRef>
              <c:f>'Grupo Gasto'!$B$3:$B$8</c:f>
              <c:numCache/>
            </c:numRef>
          </c:val>
        </c:ser>
        <c:ser>
          <c:idx val="1"/>
          <c:order val="1"/>
          <c:tx>
            <c:v>Vigente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cat>
            <c:strRef>
              <c:f>'Grupo Gasto'!$A$3:$A$8</c:f>
            </c:strRef>
          </c:cat>
          <c:val>
            <c:numRef>
              <c:f>'Grupo Gasto'!$C$3:$C$8</c:f>
              <c:numCache/>
            </c:numRef>
          </c:val>
        </c:ser>
        <c:ser>
          <c:idx val="2"/>
          <c:order val="2"/>
          <c:tx>
            <c:v>Devengado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cat>
            <c:strRef>
              <c:f>'Grupo Gasto'!$A$3:$A$8</c:f>
            </c:strRef>
          </c:cat>
          <c:val>
            <c:numRef>
              <c:f>'Grupo Gasto'!$D$3:$D$8</c:f>
              <c:numCache/>
            </c:numRef>
          </c:val>
        </c:ser>
        <c:ser>
          <c:idx val="3"/>
          <c:order val="3"/>
          <c:tx>
            <c:v>% Ejecución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'Grupo Gasto'!$A$3:$A$8</c:f>
            </c:strRef>
          </c:cat>
          <c:val>
            <c:numRef>
              <c:f>'Grupo Gasto'!$E$3:$E$8</c:f>
              <c:numCache/>
            </c:numRef>
          </c:val>
        </c:ser>
        <c:ser>
          <c:idx val="4"/>
          <c:order val="4"/>
          <c:tx>
            <c:strRef>
              <c:f>'Grupo Gasto'!$F$2</c:f>
            </c:strRef>
          </c:tx>
          <c:cat>
            <c:strRef>
              <c:f>'Grupo Gasto'!$A$3:$A$8</c:f>
            </c:strRef>
          </c:cat>
          <c:val>
            <c:numRef>
              <c:f>'Grupo Gasto'!$F$3:$F$8</c:f>
              <c:numCache/>
            </c:numRef>
          </c:val>
        </c:ser>
        <c:axId val="524644414"/>
        <c:axId val="963293492"/>
      </c:barChart>
      <c:catAx>
        <c:axId val="52464441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963293492"/>
      </c:catAx>
      <c:valAx>
        <c:axId val="96329349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24644414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Ejecución del Primer Cuatrimestre año 2022</a:t>
            </a:r>
          </a:p>
        </c:rich>
      </c:tx>
      <c:overlay val="0"/>
    </c:title>
    <c:plotArea>
      <c:layout>
        <c:manualLayout>
          <c:xMode val="edge"/>
          <c:yMode val="edge"/>
          <c:x val="0.2098803327550158"/>
          <c:y val="0.13128083989501313"/>
          <c:w val="0.7662170162236891"/>
          <c:h val="0.601065340516646"/>
        </c:manualLayout>
      </c:layout>
      <c:barChart>
        <c:barDir val="col"/>
        <c:ser>
          <c:idx val="0"/>
          <c:order val="0"/>
          <c:tx>
            <c:v>Asignado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'Grupo Gasto'!$A$9</c:f>
            </c:strRef>
          </c:cat>
          <c:val>
            <c:numRef>
              <c:f>'Grupo Gasto'!$B$9</c:f>
              <c:numCache/>
            </c:numRef>
          </c:val>
        </c:ser>
        <c:ser>
          <c:idx val="1"/>
          <c:order val="1"/>
          <c:tx>
            <c:v>Vigente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'Grupo Gasto'!$A$9</c:f>
            </c:strRef>
          </c:cat>
          <c:val>
            <c:numRef>
              <c:f>'Grupo Gasto'!$C$9</c:f>
              <c:numCache/>
            </c:numRef>
          </c:val>
        </c:ser>
        <c:ser>
          <c:idx val="2"/>
          <c:order val="2"/>
          <c:tx>
            <c:v>Devengado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'Grupo Gasto'!$A$9</c:f>
            </c:strRef>
          </c:cat>
          <c:val>
            <c:numRef>
              <c:f>'Grupo Gasto'!$D$9</c:f>
              <c:numCache/>
            </c:numRef>
          </c:val>
        </c:ser>
        <c:ser>
          <c:idx val="3"/>
          <c:order val="3"/>
          <c:tx>
            <c:v>% Ejecución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'Grupo Gasto'!$A$9</c:f>
            </c:strRef>
          </c:cat>
          <c:val>
            <c:numRef>
              <c:f>'Grupo Gasto'!$E$9</c:f>
              <c:numCache/>
            </c:numRef>
          </c:val>
        </c:ser>
        <c:ser>
          <c:idx val="4"/>
          <c:order val="4"/>
          <c:cat>
            <c:strRef>
              <c:f>'Grupo Gasto'!$A$9</c:f>
            </c:strRef>
          </c:cat>
          <c:val>
            <c:numRef>
              <c:f>'Grupo Gasto'!$F$9</c:f>
              <c:numCache/>
            </c:numRef>
          </c:val>
        </c:ser>
        <c:axId val="847522187"/>
        <c:axId val="128941876"/>
      </c:barChart>
      <c:catAx>
        <c:axId val="8475221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28941876"/>
      </c:catAx>
      <c:valAx>
        <c:axId val="1289418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847522187"/>
      </c:valAx>
    </c:plotArea>
    <c:plotVisOnly val="1"/>
  </c:chart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Ejecución del Grupo de Gasto 0 Servicios Personales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Asignado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'Grupo 0'!$B$19</c:f>
            </c:strRef>
          </c:cat>
          <c:val>
            <c:numRef>
              <c:f>'Grupo 0'!$C$19</c:f>
              <c:numCache/>
            </c:numRef>
          </c:val>
        </c:ser>
        <c:ser>
          <c:idx val="1"/>
          <c:order val="1"/>
          <c:tx>
            <c:v>Vigente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'Grupo 0'!$B$19</c:f>
            </c:strRef>
          </c:cat>
          <c:val>
            <c:numRef>
              <c:f>'Grupo 0'!$D$19</c:f>
              <c:numCache/>
            </c:numRef>
          </c:val>
        </c:ser>
        <c:ser>
          <c:idx val="2"/>
          <c:order val="2"/>
          <c:tx>
            <c:v>Devengado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'Grupo 0'!$B$19</c:f>
            </c:strRef>
          </c:cat>
          <c:val>
            <c:numRef>
              <c:f>'Grupo 0'!$E$19</c:f>
              <c:numCache/>
            </c:numRef>
          </c:val>
        </c:ser>
        <c:ser>
          <c:idx val="3"/>
          <c:order val="3"/>
          <c:tx>
            <c:v>% Ejecución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'Grupo 0'!$B$19</c:f>
            </c:strRef>
          </c:cat>
          <c:val>
            <c:numRef>
              <c:f>'Grupo 0'!$F$19</c:f>
              <c:numCache/>
            </c:numRef>
          </c:val>
        </c:ser>
        <c:ser>
          <c:idx val="4"/>
          <c:order val="4"/>
          <c:cat>
            <c:strRef>
              <c:f>'Grupo 0'!$B$19</c:f>
            </c:strRef>
          </c:cat>
          <c:val>
            <c:numRef>
              <c:f>'Grupo 0'!$G$19</c:f>
              <c:numCache/>
            </c:numRef>
          </c:val>
        </c:ser>
        <c:axId val="1118500438"/>
        <c:axId val="1176232845"/>
      </c:barChart>
      <c:catAx>
        <c:axId val="111850043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76232845"/>
      </c:catAx>
      <c:valAx>
        <c:axId val="1176232845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118500438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600">
                <a:solidFill>
                  <a:srgbClr val="757575"/>
                </a:solidFill>
                <a:latin typeface="+mn-lt"/>
              </a:defRPr>
            </a:pPr>
            <a:r>
              <a:rPr b="1" i="0" sz="1600">
                <a:solidFill>
                  <a:srgbClr val="757575"/>
                </a:solidFill>
                <a:latin typeface="+mn-lt"/>
              </a:rPr>
              <a:t>Ejecución de la Inversión</a:t>
            </a:r>
          </a:p>
        </c:rich>
      </c:tx>
      <c:overlay val="0"/>
    </c:title>
    <c:plotArea>
      <c:layout>
        <c:manualLayout>
          <c:xMode val="edge"/>
          <c:yMode val="edge"/>
          <c:x val="0.1909313319582662"/>
          <c:y val="0.1470610119047619"/>
          <c:w val="0.7740144934082093"/>
          <c:h val="0.6629338324896887"/>
        </c:manualLayout>
      </c:layout>
      <c:barChart>
        <c:barDir val="col"/>
        <c:ser>
          <c:idx val="0"/>
          <c:order val="0"/>
          <c:tx>
            <c:v>Vigente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'Inversión '!$A$3</c:f>
            </c:strRef>
          </c:cat>
          <c:val>
            <c:numRef>
              <c:f>'Inversión '!$B$3</c:f>
              <c:numCache/>
            </c:numRef>
          </c:val>
        </c:ser>
        <c:ser>
          <c:idx val="1"/>
          <c:order val="1"/>
          <c:tx>
            <c:v>Ejecutado</c:v>
          </c:tx>
          <c:spPr>
            <a:solidFill>
              <a:schemeClr val="accent3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'Inversión '!$A$3</c:f>
            </c:strRef>
          </c:cat>
          <c:val>
            <c:numRef>
              <c:f>'Inversión '!$C$3</c:f>
              <c:numCache/>
            </c:numRef>
          </c:val>
        </c:ser>
        <c:ser>
          <c:idx val="2"/>
          <c:order val="2"/>
          <c:tx>
            <c:v>Saldo por Ejecutar</c:v>
          </c:tx>
          <c:spPr>
            <a:solidFill>
              <a:schemeClr val="accent5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'Inversión '!$A$3</c:f>
            </c:strRef>
          </c:cat>
          <c:val>
            <c:numRef>
              <c:f>'Inversión '!$D$3</c:f>
              <c:numCache/>
            </c:numRef>
          </c:val>
        </c:ser>
        <c:axId val="792153375"/>
        <c:axId val="1079682874"/>
      </c:barChart>
      <c:catAx>
        <c:axId val="79215337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079682874"/>
      </c:catAx>
      <c:valAx>
        <c:axId val="107968287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792153375"/>
      </c:valAx>
    </c:plotArea>
    <c:legend>
      <c:legendPos val="b"/>
      <c:overlay val="0"/>
      <c:txPr>
        <a:bodyPr/>
        <a:lstStyle/>
        <a:p>
          <a:pPr lvl="0">
            <a:defRPr b="0" i="0" sz="90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0" i="0" sz="2000">
                <a:solidFill>
                  <a:srgbClr val="757575"/>
                </a:solidFill>
                <a:latin typeface="Calibri Light"/>
              </a:defRPr>
            </a:pPr>
            <a:r>
              <a:rPr b="0" i="0" sz="2000">
                <a:solidFill>
                  <a:srgbClr val="757575"/>
                </a:solidFill>
                <a:latin typeface="Calibri Light"/>
              </a:rPr>
              <a:t>Ejecución por finalidad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spPr>
            <a:solidFill>
              <a:schemeClr val="accent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0" i="0" sz="900">
                    <a:latin typeface="+mn-lt"/>
                  </a:defRPr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Finalidad!$C$3:$F$3</c:f>
            </c:strRef>
          </c:cat>
          <c:val>
            <c:numRef>
              <c:f>Finalidad!$C$4:$F$4</c:f>
              <c:numCache/>
            </c:numRef>
          </c:val>
        </c:ser>
        <c:ser>
          <c:idx val="1"/>
          <c:order val="1"/>
          <c:cat>
            <c:strRef>
              <c:f>Finalidad!$C$3:$F$3</c:f>
            </c:strRef>
          </c:cat>
          <c:val>
            <c:numRef>
              <c:f>Finalidad!$C$5:$F$5</c:f>
              <c:numCache/>
            </c:numRef>
          </c:val>
        </c:ser>
        <c:axId val="1463294343"/>
        <c:axId val="513278706"/>
      </c:barChart>
      <c:catAx>
        <c:axId val="146329434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513278706"/>
      </c:catAx>
      <c:valAx>
        <c:axId val="51327870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900">
                <a:solidFill>
                  <a:srgbClr val="000000"/>
                </a:solidFill>
                <a:latin typeface="+mn-lt"/>
              </a:defRPr>
            </a:pPr>
          </a:p>
        </c:txPr>
        <c:crossAx val="1463294343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22</xdr:row>
      <xdr:rowOff>0</xdr:rowOff>
    </xdr:from>
    <xdr:ext cx="5743575" cy="3609975"/>
    <xdr:graphicFrame>
      <xdr:nvGraphicFramePr>
        <xdr:cNvPr id="1930350885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6</xdr:col>
      <xdr:colOff>695325</xdr:colOff>
      <xdr:row>21</xdr:row>
      <xdr:rowOff>180975</xdr:rowOff>
    </xdr:from>
    <xdr:ext cx="4429125" cy="3648075"/>
    <xdr:graphicFrame>
      <xdr:nvGraphicFramePr>
        <xdr:cNvPr id="500296768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1104900</xdr:colOff>
      <xdr:row>12</xdr:row>
      <xdr:rowOff>9525</xdr:rowOff>
    </xdr:from>
    <xdr:ext cx="6657975" cy="3581400"/>
    <xdr:graphicFrame>
      <xdr:nvGraphicFramePr>
        <xdr:cNvPr id="1916503676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0</xdr:col>
      <xdr:colOff>1143000</xdr:colOff>
      <xdr:row>34</xdr:row>
      <xdr:rowOff>0</xdr:rowOff>
    </xdr:from>
    <xdr:ext cx="6638925" cy="3581400"/>
    <xdr:graphicFrame>
      <xdr:nvGraphicFramePr>
        <xdr:cNvPr id="1122560981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428625</xdr:colOff>
      <xdr:row>25</xdr:row>
      <xdr:rowOff>0</xdr:rowOff>
    </xdr:from>
    <xdr:ext cx="6315075" cy="3409950"/>
    <xdr:graphicFrame>
      <xdr:nvGraphicFramePr>
        <xdr:cNvPr id="1477967420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1219200</xdr:colOff>
      <xdr:row>19</xdr:row>
      <xdr:rowOff>0</xdr:rowOff>
    </xdr:from>
    <xdr:ext cx="4276725" cy="3371850"/>
    <xdr:graphicFrame>
      <xdr:nvGraphicFramePr>
        <xdr:cNvPr id="779663969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1495425</xdr:colOff>
      <xdr:row>13</xdr:row>
      <xdr:rowOff>0</xdr:rowOff>
    </xdr:from>
    <xdr:ext cx="5162550" cy="2714625"/>
    <xdr:graphicFrame>
      <xdr:nvGraphicFramePr>
        <xdr:cNvPr id="1653856314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6.86"/>
    <col customWidth="1" min="2" max="3" width="20.71"/>
    <col customWidth="1" min="4" max="4" width="18.57"/>
    <col customWidth="1" min="5" max="5" width="20.71"/>
    <col customWidth="1" min="6" max="6" width="26.14"/>
    <col customWidth="1" min="7" max="7" width="17.0"/>
    <col customWidth="1" min="8" max="9" width="15.71"/>
    <col customWidth="1" min="10" max="10" width="11.29"/>
    <col customWidth="1" min="11" max="11" width="12.71"/>
    <col customWidth="1" min="12" max="12" width="15.57"/>
    <col customWidth="1" min="13" max="13" width="12.29"/>
    <col customWidth="1" min="14" max="14" width="13.71"/>
    <col customWidth="1" min="15" max="26" width="11.43"/>
  </cols>
  <sheetData>
    <row r="1" ht="67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2"/>
      <c r="I2" s="2"/>
      <c r="J2" s="3"/>
      <c r="K2" s="6" t="s">
        <v>8</v>
      </c>
      <c r="L2" s="2"/>
      <c r="M2" s="2"/>
      <c r="N2" s="3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45.75" customHeight="1">
      <c r="A3" s="7"/>
      <c r="B3" s="7"/>
      <c r="C3" s="7"/>
      <c r="D3" s="7"/>
      <c r="E3" s="7"/>
      <c r="F3" s="7"/>
      <c r="G3" s="8" t="s">
        <v>9</v>
      </c>
      <c r="H3" s="8" t="s">
        <v>10</v>
      </c>
      <c r="I3" s="8" t="s">
        <v>11</v>
      </c>
      <c r="J3" s="8" t="s">
        <v>12</v>
      </c>
      <c r="K3" s="8" t="s">
        <v>9</v>
      </c>
      <c r="L3" s="8" t="s">
        <v>10</v>
      </c>
      <c r="M3" s="8" t="s">
        <v>12</v>
      </c>
      <c r="N3" s="8" t="s">
        <v>11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9">
        <v>1.0</v>
      </c>
      <c r="B4" s="10" t="s">
        <v>13</v>
      </c>
      <c r="C4" s="10" t="s">
        <v>13</v>
      </c>
      <c r="D4" s="10" t="s">
        <v>13</v>
      </c>
      <c r="E4" s="11" t="s">
        <v>14</v>
      </c>
      <c r="F4" s="12" t="s">
        <v>15</v>
      </c>
      <c r="G4" s="13">
        <v>1.05E7</v>
      </c>
      <c r="H4" s="14">
        <v>1858810.0</v>
      </c>
      <c r="I4" s="14">
        <f>G4-H4</f>
        <v>8641190</v>
      </c>
      <c r="J4" s="15">
        <f>H4*100/G4</f>
        <v>17.70295238</v>
      </c>
      <c r="K4" s="16">
        <v>3725.0</v>
      </c>
      <c r="L4" s="17">
        <v>211.0</v>
      </c>
      <c r="M4" s="17">
        <v>5.66</v>
      </c>
      <c r="N4" s="17">
        <v>3514.0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9"/>
      <c r="B5" s="18"/>
      <c r="C5" s="18"/>
      <c r="D5" s="18"/>
      <c r="E5" s="19"/>
      <c r="F5" s="12"/>
      <c r="G5" s="20"/>
      <c r="H5" s="21"/>
      <c r="I5" s="21"/>
      <c r="J5" s="21"/>
      <c r="K5" s="20"/>
      <c r="L5" s="21"/>
      <c r="M5" s="21"/>
      <c r="N5" s="22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9"/>
      <c r="B6" s="18"/>
      <c r="C6" s="18"/>
      <c r="D6" s="18"/>
      <c r="E6" s="19"/>
      <c r="F6" s="12"/>
      <c r="G6" s="20"/>
      <c r="H6" s="21"/>
      <c r="I6" s="21"/>
      <c r="J6" s="21"/>
      <c r="K6" s="20"/>
      <c r="L6" s="21"/>
      <c r="M6" s="21"/>
      <c r="N6" s="22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9"/>
      <c r="B7" s="18"/>
      <c r="C7" s="18"/>
      <c r="D7" s="18"/>
      <c r="E7" s="19"/>
      <c r="F7" s="12"/>
      <c r="G7" s="20"/>
      <c r="H7" s="21"/>
      <c r="I7" s="21"/>
      <c r="J7" s="21"/>
      <c r="K7" s="20"/>
      <c r="L7" s="21"/>
      <c r="M7" s="21"/>
      <c r="N7" s="22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9"/>
      <c r="B8" s="18"/>
      <c r="C8" s="18"/>
      <c r="D8" s="18"/>
      <c r="E8" s="19"/>
      <c r="F8" s="12"/>
      <c r="G8" s="20"/>
      <c r="H8" s="21"/>
      <c r="I8" s="21"/>
      <c r="J8" s="21"/>
      <c r="K8" s="20"/>
      <c r="L8" s="21"/>
      <c r="M8" s="21"/>
      <c r="N8" s="22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9"/>
      <c r="B9" s="18"/>
      <c r="C9" s="18"/>
      <c r="D9" s="18"/>
      <c r="E9" s="19"/>
      <c r="F9" s="12"/>
      <c r="G9" s="20"/>
      <c r="H9" s="21"/>
      <c r="I9" s="21"/>
      <c r="J9" s="21"/>
      <c r="K9" s="20"/>
      <c r="L9" s="21"/>
      <c r="M9" s="21"/>
      <c r="N9" s="22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9"/>
      <c r="B10" s="18"/>
      <c r="C10" s="18"/>
      <c r="D10" s="18"/>
      <c r="E10" s="19"/>
      <c r="F10" s="12"/>
      <c r="G10" s="20"/>
      <c r="H10" s="21"/>
      <c r="I10" s="21"/>
      <c r="J10" s="21"/>
      <c r="K10" s="20"/>
      <c r="L10" s="21"/>
      <c r="M10" s="21"/>
      <c r="N10" s="22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>
      <c r="A11" s="9"/>
      <c r="B11" s="18"/>
      <c r="C11" s="18"/>
      <c r="D11" s="18"/>
      <c r="E11" s="19"/>
      <c r="F11" s="12"/>
      <c r="G11" s="20"/>
      <c r="H11" s="21"/>
      <c r="I11" s="21"/>
      <c r="J11" s="21"/>
      <c r="K11" s="20"/>
      <c r="L11" s="21"/>
      <c r="M11" s="21"/>
      <c r="N11" s="22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9"/>
      <c r="B12" s="18"/>
      <c r="C12" s="18"/>
      <c r="D12" s="18"/>
      <c r="E12" s="19"/>
      <c r="F12" s="12"/>
      <c r="G12" s="20"/>
      <c r="H12" s="21"/>
      <c r="I12" s="21"/>
      <c r="J12" s="21"/>
      <c r="K12" s="20"/>
      <c r="L12" s="21"/>
      <c r="M12" s="21"/>
      <c r="N12" s="22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>
      <c r="A13" s="9"/>
      <c r="B13" s="18"/>
      <c r="C13" s="18"/>
      <c r="D13" s="18"/>
      <c r="E13" s="19"/>
      <c r="F13" s="12"/>
      <c r="G13" s="20"/>
      <c r="H13" s="21"/>
      <c r="I13" s="21"/>
      <c r="J13" s="21"/>
      <c r="K13" s="20"/>
      <c r="L13" s="21"/>
      <c r="M13" s="21"/>
      <c r="N13" s="22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9"/>
      <c r="B14" s="18"/>
      <c r="C14" s="18"/>
      <c r="D14" s="18"/>
      <c r="E14" s="19"/>
      <c r="F14" s="12"/>
      <c r="G14" s="20"/>
      <c r="H14" s="21"/>
      <c r="I14" s="21"/>
      <c r="J14" s="21"/>
      <c r="K14" s="20"/>
      <c r="L14" s="21"/>
      <c r="M14" s="21"/>
      <c r="N14" s="22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>
      <c r="A15" s="9"/>
      <c r="B15" s="18"/>
      <c r="C15" s="18"/>
      <c r="D15" s="18"/>
      <c r="E15" s="19"/>
      <c r="F15" s="12"/>
      <c r="G15" s="20"/>
      <c r="H15" s="21"/>
      <c r="I15" s="21"/>
      <c r="J15" s="21"/>
      <c r="K15" s="20"/>
      <c r="L15" s="21"/>
      <c r="M15" s="21"/>
      <c r="N15" s="22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9"/>
      <c r="B16" s="18"/>
      <c r="C16" s="18"/>
      <c r="D16" s="18"/>
      <c r="E16" s="19"/>
      <c r="F16" s="12"/>
      <c r="G16" s="20"/>
      <c r="H16" s="21"/>
      <c r="I16" s="21"/>
      <c r="J16" s="21"/>
      <c r="K16" s="20"/>
      <c r="L16" s="21"/>
      <c r="M16" s="21"/>
      <c r="N16" s="22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>
      <c r="A17" s="9"/>
      <c r="B17" s="18"/>
      <c r="C17" s="18"/>
      <c r="D17" s="18"/>
      <c r="E17" s="19"/>
      <c r="F17" s="12"/>
      <c r="G17" s="20"/>
      <c r="H17" s="21"/>
      <c r="I17" s="21"/>
      <c r="J17" s="21"/>
      <c r="K17" s="20"/>
      <c r="L17" s="21"/>
      <c r="M17" s="21"/>
      <c r="N17" s="22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>
      <c r="A18" s="9"/>
      <c r="B18" s="18"/>
      <c r="C18" s="18"/>
      <c r="D18" s="18"/>
      <c r="E18" s="19"/>
      <c r="F18" s="12"/>
      <c r="G18" s="20"/>
      <c r="H18" s="21"/>
      <c r="I18" s="21"/>
      <c r="J18" s="21"/>
      <c r="K18" s="20"/>
      <c r="L18" s="21"/>
      <c r="M18" s="21"/>
      <c r="N18" s="22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>
      <c r="A19" s="9"/>
      <c r="B19" s="18"/>
      <c r="C19" s="18"/>
      <c r="D19" s="18"/>
      <c r="E19" s="19"/>
      <c r="F19" s="12"/>
      <c r="G19" s="20"/>
      <c r="H19" s="21"/>
      <c r="I19" s="21"/>
      <c r="J19" s="21"/>
      <c r="K19" s="20"/>
      <c r="L19" s="21"/>
      <c r="M19" s="21"/>
      <c r="N19" s="22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>
      <c r="A20" s="4"/>
      <c r="B20" s="23"/>
      <c r="C20" s="23"/>
      <c r="D20" s="2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>
      <c r="A21" s="4"/>
      <c r="B21" s="23"/>
      <c r="C21" s="23"/>
      <c r="D21" s="2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>
      <c r="A22" s="4"/>
      <c r="B22" s="23"/>
      <c r="C22" s="23"/>
      <c r="D22" s="2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>
      <c r="A23" s="4"/>
      <c r="B23" s="23"/>
      <c r="C23" s="23"/>
      <c r="D23" s="2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>
      <c r="A24" s="4"/>
      <c r="B24" s="23"/>
      <c r="C24" s="23"/>
      <c r="D24" s="2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>
      <c r="A25" s="4"/>
      <c r="B25" s="23"/>
      <c r="C25" s="23"/>
      <c r="D25" s="2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9">
    <mergeCell ref="G2:J2"/>
    <mergeCell ref="K2:N2"/>
    <mergeCell ref="A1:N1"/>
    <mergeCell ref="A2:A3"/>
    <mergeCell ref="B2:B3"/>
    <mergeCell ref="C2:C3"/>
    <mergeCell ref="D2:D3"/>
    <mergeCell ref="E2:E3"/>
    <mergeCell ref="F2:F3"/>
  </mergeCells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9.43"/>
    <col customWidth="1" min="2" max="3" width="16.29"/>
    <col customWidth="1" min="4" max="4" width="14.71"/>
    <col customWidth="1" hidden="1" min="5" max="5" width="14.71"/>
    <col customWidth="1" min="6" max="6" width="14.71"/>
    <col customWidth="1" min="7" max="7" width="29.57"/>
    <col customWidth="1" min="8" max="26" width="11.43"/>
  </cols>
  <sheetData>
    <row r="1" ht="64.5" customHeight="1">
      <c r="A1" s="24" t="s">
        <v>16</v>
      </c>
      <c r="B1" s="2"/>
      <c r="C1" s="2"/>
      <c r="D1" s="2"/>
      <c r="E1" s="2"/>
      <c r="F1" s="2"/>
      <c r="G1" s="3"/>
    </row>
    <row r="2" ht="31.5" customHeight="1">
      <c r="A2" s="25" t="s">
        <v>17</v>
      </c>
      <c r="B2" s="26" t="s">
        <v>18</v>
      </c>
      <c r="C2" s="25" t="s">
        <v>9</v>
      </c>
      <c r="D2" s="25" t="s">
        <v>19</v>
      </c>
      <c r="E2" s="27" t="s">
        <v>12</v>
      </c>
      <c r="F2" s="28" t="s">
        <v>11</v>
      </c>
      <c r="G2" s="27" t="s">
        <v>20</v>
      </c>
    </row>
    <row r="3" ht="14.25" customHeight="1">
      <c r="A3" s="29" t="s">
        <v>21</v>
      </c>
      <c r="B3" s="30">
        <v>5355612.0</v>
      </c>
      <c r="C3" s="30">
        <v>5390783.0</v>
      </c>
      <c r="D3" s="30">
        <v>1646865.16</v>
      </c>
      <c r="E3" s="31">
        <f t="shared" ref="E3:E8" si="1">D3*100%/C3</f>
        <v>0.3054964668</v>
      </c>
      <c r="F3" s="30">
        <f t="shared" ref="F3:F8" si="2">C3-D3</f>
        <v>3743917.84</v>
      </c>
      <c r="G3" s="32"/>
    </row>
    <row r="4" ht="14.25" customHeight="1">
      <c r="A4" s="22" t="s">
        <v>22</v>
      </c>
      <c r="B4" s="33">
        <v>3845600.0</v>
      </c>
      <c r="C4" s="33">
        <v>3509836.0</v>
      </c>
      <c r="D4" s="33">
        <v>133785.23</v>
      </c>
      <c r="E4" s="31">
        <f t="shared" si="1"/>
        <v>0.03811723112</v>
      </c>
      <c r="F4" s="30">
        <f t="shared" si="2"/>
        <v>3376050.77</v>
      </c>
      <c r="G4" s="34"/>
    </row>
    <row r="5" ht="14.25" customHeight="1">
      <c r="A5" s="22" t="s">
        <v>23</v>
      </c>
      <c r="B5" s="33">
        <v>770908.0</v>
      </c>
      <c r="C5" s="33">
        <v>880456.0</v>
      </c>
      <c r="D5" s="33">
        <v>78160.14</v>
      </c>
      <c r="E5" s="31">
        <f t="shared" si="1"/>
        <v>0.0887723407</v>
      </c>
      <c r="F5" s="30">
        <f t="shared" si="2"/>
        <v>802295.86</v>
      </c>
      <c r="G5" s="34"/>
    </row>
    <row r="6" ht="14.25" customHeight="1">
      <c r="A6" s="22" t="s">
        <v>24</v>
      </c>
      <c r="B6" s="33">
        <v>8800.0</v>
      </c>
      <c r="C6" s="33">
        <v>199845.0</v>
      </c>
      <c r="D6" s="33">
        <v>0.0</v>
      </c>
      <c r="E6" s="31">
        <f t="shared" si="1"/>
        <v>0</v>
      </c>
      <c r="F6" s="30">
        <f t="shared" si="2"/>
        <v>199845</v>
      </c>
      <c r="G6" s="34"/>
    </row>
    <row r="7" ht="14.25" customHeight="1">
      <c r="A7" s="22" t="s">
        <v>25</v>
      </c>
      <c r="B7" s="33">
        <v>284080.0</v>
      </c>
      <c r="C7" s="33">
        <v>284080.0</v>
      </c>
      <c r="D7" s="33">
        <v>0.0</v>
      </c>
      <c r="E7" s="31">
        <f t="shared" si="1"/>
        <v>0</v>
      </c>
      <c r="F7" s="30">
        <f t="shared" si="2"/>
        <v>284080</v>
      </c>
      <c r="G7" s="34"/>
    </row>
    <row r="8" ht="14.25" customHeight="1">
      <c r="A8" s="22" t="s">
        <v>26</v>
      </c>
      <c r="B8" s="33">
        <v>235000.0</v>
      </c>
      <c r="C8" s="33">
        <v>235000.0</v>
      </c>
      <c r="D8" s="33">
        <v>0.0</v>
      </c>
      <c r="E8" s="31">
        <f t="shared" si="1"/>
        <v>0</v>
      </c>
      <c r="F8" s="30">
        <f t="shared" si="2"/>
        <v>235000</v>
      </c>
      <c r="G8" s="34"/>
    </row>
    <row r="9" ht="14.25" customHeight="1">
      <c r="A9" s="35" t="s">
        <v>27</v>
      </c>
      <c r="B9" s="36">
        <f t="shared" ref="B9:F9" si="3">SUM(B3:B8)</f>
        <v>10500000</v>
      </c>
      <c r="C9" s="36">
        <f t="shared" si="3"/>
        <v>10500000</v>
      </c>
      <c r="D9" s="36">
        <f t="shared" si="3"/>
        <v>1858810.53</v>
      </c>
      <c r="E9" s="36">
        <f t="shared" si="3"/>
        <v>0.4323860387</v>
      </c>
      <c r="F9" s="36">
        <f t="shared" si="3"/>
        <v>8641189.47</v>
      </c>
      <c r="G9" s="34"/>
    </row>
    <row r="10" ht="14.25" customHeight="1">
      <c r="A10" s="22"/>
      <c r="B10" s="37"/>
      <c r="C10" s="37"/>
      <c r="D10" s="37"/>
      <c r="E10" s="37"/>
      <c r="F10" s="37"/>
      <c r="G10" s="34"/>
    </row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A1:G1"/>
  </mergeCells>
  <printOptions/>
  <pageMargins bottom="0.7480314960629921" footer="0.0" header="0.0" left="0.7086614173228347" right="0.7086614173228347" top="0.7480314960629921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.0"/>
    <col customWidth="1" min="2" max="2" width="49.43"/>
    <col customWidth="1" min="3" max="3" width="19.29"/>
    <col customWidth="1" min="4" max="5" width="14.71"/>
    <col customWidth="1" hidden="1" min="6" max="6" width="10.86"/>
    <col customWidth="1" min="7" max="7" width="14.71"/>
    <col customWidth="1" min="8" max="8" width="28.71"/>
    <col customWidth="1" min="9" max="26" width="11.43"/>
  </cols>
  <sheetData>
    <row r="1" ht="59.25" customHeight="1">
      <c r="B1" s="24" t="s">
        <v>28</v>
      </c>
      <c r="C1" s="2"/>
      <c r="D1" s="2"/>
      <c r="E1" s="2"/>
      <c r="F1" s="2"/>
      <c r="G1" s="2"/>
      <c r="H1" s="3"/>
    </row>
    <row r="2" ht="15.75" customHeight="1">
      <c r="B2" s="38" t="s">
        <v>29</v>
      </c>
      <c r="C2" s="38" t="s">
        <v>18</v>
      </c>
      <c r="D2" s="38" t="s">
        <v>9</v>
      </c>
      <c r="E2" s="38" t="s">
        <v>19</v>
      </c>
      <c r="F2" s="39" t="s">
        <v>12</v>
      </c>
      <c r="G2" s="39" t="s">
        <v>11</v>
      </c>
      <c r="H2" s="39" t="s">
        <v>20</v>
      </c>
    </row>
    <row r="3" ht="15.75" customHeight="1">
      <c r="B3" s="40"/>
      <c r="C3" s="40"/>
      <c r="D3" s="40"/>
      <c r="E3" s="40"/>
      <c r="F3" s="40"/>
      <c r="G3" s="40"/>
      <c r="H3" s="40"/>
    </row>
    <row r="4" ht="21.0" customHeight="1">
      <c r="B4" s="41" t="s">
        <v>30</v>
      </c>
      <c r="C4" s="42">
        <v>1007184.0</v>
      </c>
      <c r="D4" s="42">
        <v>1007184.0</v>
      </c>
      <c r="E4" s="42">
        <v>353402.19</v>
      </c>
      <c r="F4" s="43">
        <f t="shared" ref="F4:F19" si="1">E4*100%/D4</f>
        <v>0.3508814576</v>
      </c>
      <c r="G4" s="42">
        <f t="shared" ref="G4:G18" si="2">D4-E4</f>
        <v>653781.81</v>
      </c>
      <c r="H4" s="34"/>
    </row>
    <row r="5" ht="21.0" customHeight="1">
      <c r="B5" s="41" t="s">
        <v>31</v>
      </c>
      <c r="C5" s="42">
        <v>22200.0</v>
      </c>
      <c r="D5" s="42">
        <v>22200.0</v>
      </c>
      <c r="E5" s="42">
        <v>7400.0</v>
      </c>
      <c r="F5" s="43">
        <f t="shared" si="1"/>
        <v>0.3333333333</v>
      </c>
      <c r="G5" s="42">
        <f t="shared" si="2"/>
        <v>14800</v>
      </c>
      <c r="H5" s="34"/>
    </row>
    <row r="6" ht="21.0" customHeight="1">
      <c r="B6" s="41" t="s">
        <v>32</v>
      </c>
      <c r="C6" s="42">
        <v>0.0</v>
      </c>
      <c r="D6" s="42">
        <v>1860.0</v>
      </c>
      <c r="E6" s="42">
        <v>778.06</v>
      </c>
      <c r="F6" s="43">
        <f t="shared" si="1"/>
        <v>0.418311828</v>
      </c>
      <c r="G6" s="42">
        <f t="shared" si="2"/>
        <v>1081.94</v>
      </c>
      <c r="H6" s="34"/>
    </row>
    <row r="7" ht="21.0" customHeight="1">
      <c r="B7" s="41" t="s">
        <v>33</v>
      </c>
      <c r="C7" s="42">
        <v>31500.0</v>
      </c>
      <c r="D7" s="42">
        <v>31500.0</v>
      </c>
      <c r="E7" s="42">
        <v>10486.61</v>
      </c>
      <c r="F7" s="43">
        <f t="shared" si="1"/>
        <v>0.332908254</v>
      </c>
      <c r="G7" s="42">
        <f t="shared" si="2"/>
        <v>21013.39</v>
      </c>
      <c r="H7" s="34"/>
    </row>
    <row r="8" ht="21.0" customHeight="1">
      <c r="B8" s="41" t="s">
        <v>34</v>
      </c>
      <c r="C8" s="42">
        <v>521400.0</v>
      </c>
      <c r="D8" s="42">
        <v>521400.0</v>
      </c>
      <c r="E8" s="42">
        <v>178640.6</v>
      </c>
      <c r="F8" s="43">
        <f t="shared" si="1"/>
        <v>0.3426171845</v>
      </c>
      <c r="G8" s="42">
        <f t="shared" si="2"/>
        <v>342759.4</v>
      </c>
      <c r="H8" s="34"/>
    </row>
    <row r="9" ht="21.0" customHeight="1">
      <c r="B9" s="41" t="s">
        <v>35</v>
      </c>
      <c r="C9" s="42">
        <v>1332000.0</v>
      </c>
      <c r="D9" s="42">
        <v>1332000.0</v>
      </c>
      <c r="E9" s="42">
        <v>437967.74</v>
      </c>
      <c r="F9" s="43">
        <f t="shared" si="1"/>
        <v>0.3288046096</v>
      </c>
      <c r="G9" s="42">
        <f t="shared" si="2"/>
        <v>894032.26</v>
      </c>
      <c r="H9" s="34"/>
    </row>
    <row r="10" ht="21.0" customHeight="1">
      <c r="B10" s="41" t="s">
        <v>36</v>
      </c>
      <c r="C10" s="42">
        <v>18000.0</v>
      </c>
      <c r="D10" s="42">
        <v>18000.0</v>
      </c>
      <c r="E10" s="42">
        <v>5866.94</v>
      </c>
      <c r="F10" s="43">
        <f t="shared" si="1"/>
        <v>0.3259411111</v>
      </c>
      <c r="G10" s="42">
        <f t="shared" si="2"/>
        <v>12133.06</v>
      </c>
      <c r="H10" s="34"/>
    </row>
    <row r="11" ht="21.0" customHeight="1">
      <c r="B11" s="41" t="s">
        <v>37</v>
      </c>
      <c r="C11" s="42">
        <v>18000.0</v>
      </c>
      <c r="D11" s="42">
        <v>18000.0</v>
      </c>
      <c r="E11" s="42">
        <v>5911.29</v>
      </c>
      <c r="F11" s="43">
        <f t="shared" si="1"/>
        <v>0.328405</v>
      </c>
      <c r="G11" s="42">
        <f t="shared" si="2"/>
        <v>12088.71</v>
      </c>
      <c r="H11" s="34"/>
    </row>
    <row r="12" ht="21.0" customHeight="1">
      <c r="B12" s="41" t="s">
        <v>38</v>
      </c>
      <c r="C12" s="42">
        <v>1266000.0</v>
      </c>
      <c r="D12" s="42">
        <v>1266000.0</v>
      </c>
      <c r="E12" s="42">
        <v>358998.85</v>
      </c>
      <c r="F12" s="43">
        <f t="shared" si="1"/>
        <v>0.2835693918</v>
      </c>
      <c r="G12" s="42">
        <f t="shared" si="2"/>
        <v>907001.15</v>
      </c>
      <c r="H12" s="34"/>
    </row>
    <row r="13" ht="21.0" customHeight="1">
      <c r="B13" s="41" t="s">
        <v>39</v>
      </c>
      <c r="C13" s="42">
        <v>394914.0</v>
      </c>
      <c r="D13" s="42">
        <v>412812.0</v>
      </c>
      <c r="E13" s="42">
        <v>123837.0</v>
      </c>
      <c r="F13" s="43">
        <f t="shared" si="1"/>
        <v>0.2999840121</v>
      </c>
      <c r="G13" s="42">
        <f t="shared" si="2"/>
        <v>288975</v>
      </c>
      <c r="H13" s="34"/>
    </row>
    <row r="14" ht="21.0" customHeight="1">
      <c r="B14" s="41" t="s">
        <v>40</v>
      </c>
      <c r="C14" s="42">
        <v>0.0</v>
      </c>
      <c r="D14" s="42">
        <v>5043.0</v>
      </c>
      <c r="E14" s="42">
        <v>0.0</v>
      </c>
      <c r="F14" s="43">
        <f t="shared" si="1"/>
        <v>0</v>
      </c>
      <c r="G14" s="42">
        <f t="shared" si="2"/>
        <v>5043</v>
      </c>
      <c r="H14" s="34"/>
    </row>
    <row r="15" ht="21.0" customHeight="1">
      <c r="B15" s="41" t="s">
        <v>41</v>
      </c>
      <c r="C15" s="42">
        <v>171000.0</v>
      </c>
      <c r="D15" s="42">
        <v>179075.0</v>
      </c>
      <c r="E15" s="42">
        <v>54484.77</v>
      </c>
      <c r="F15" s="43">
        <f t="shared" si="1"/>
        <v>0.3042567081</v>
      </c>
      <c r="G15" s="42">
        <f t="shared" si="2"/>
        <v>124590.23</v>
      </c>
      <c r="H15" s="34"/>
    </row>
    <row r="16" ht="21.0" customHeight="1">
      <c r="B16" s="41" t="s">
        <v>42</v>
      </c>
      <c r="C16" s="42">
        <v>282932.0</v>
      </c>
      <c r="D16" s="42">
        <v>284257.0</v>
      </c>
      <c r="E16" s="42">
        <v>109091.11</v>
      </c>
      <c r="F16" s="43">
        <f t="shared" si="1"/>
        <v>0.3837763362</v>
      </c>
      <c r="G16" s="42">
        <f t="shared" si="2"/>
        <v>175165.89</v>
      </c>
      <c r="H16" s="34"/>
    </row>
    <row r="17" ht="21.0" customHeight="1">
      <c r="B17" s="41" t="s">
        <v>43</v>
      </c>
      <c r="C17" s="42">
        <v>282932.0</v>
      </c>
      <c r="D17" s="42">
        <v>282932.0</v>
      </c>
      <c r="E17" s="42">
        <v>0.0</v>
      </c>
      <c r="F17" s="43">
        <f t="shared" si="1"/>
        <v>0</v>
      </c>
      <c r="G17" s="42">
        <f t="shared" si="2"/>
        <v>282932</v>
      </c>
      <c r="H17" s="34"/>
    </row>
    <row r="18" ht="21.0" customHeight="1">
      <c r="B18" s="41" t="s">
        <v>44</v>
      </c>
      <c r="C18" s="42">
        <v>8000.0</v>
      </c>
      <c r="D18" s="42">
        <v>8520.0</v>
      </c>
      <c r="E18" s="42">
        <v>0.0</v>
      </c>
      <c r="F18" s="43">
        <f t="shared" si="1"/>
        <v>0</v>
      </c>
      <c r="G18" s="42">
        <f t="shared" si="2"/>
        <v>8520</v>
      </c>
      <c r="H18" s="34"/>
    </row>
    <row r="19" ht="21.0" customHeight="1">
      <c r="B19" s="44" t="s">
        <v>27</v>
      </c>
      <c r="C19" s="45">
        <f t="shared" ref="C19:E19" si="3">SUM(C4:C18)</f>
        <v>5356062</v>
      </c>
      <c r="D19" s="46">
        <f t="shared" si="3"/>
        <v>5390783</v>
      </c>
      <c r="E19" s="46">
        <f t="shared" si="3"/>
        <v>1646865.16</v>
      </c>
      <c r="F19" s="47">
        <f t="shared" si="1"/>
        <v>0.3054964668</v>
      </c>
      <c r="G19" s="46">
        <f>SUM(G4:G18)</f>
        <v>3743917.84</v>
      </c>
      <c r="H19" s="34"/>
    </row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B1:H1"/>
    <mergeCell ref="B2:B3"/>
    <mergeCell ref="C2:C3"/>
    <mergeCell ref="D2:D3"/>
    <mergeCell ref="E2:E3"/>
    <mergeCell ref="F2:F3"/>
    <mergeCell ref="G2:G3"/>
    <mergeCell ref="H2:H3"/>
  </mergeCells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25.86"/>
    <col customWidth="1" min="2" max="5" width="12.71"/>
    <col customWidth="1" min="6" max="6" width="30.29"/>
    <col customWidth="1" min="7" max="26" width="11.43"/>
  </cols>
  <sheetData>
    <row r="1" ht="73.5" customHeight="1">
      <c r="A1" s="24" t="s">
        <v>45</v>
      </c>
      <c r="B1" s="2"/>
      <c r="C1" s="2"/>
      <c r="D1" s="2"/>
      <c r="E1" s="2"/>
      <c r="F1" s="3"/>
    </row>
    <row r="2" ht="14.25" customHeight="1">
      <c r="A2" s="28" t="s">
        <v>46</v>
      </c>
      <c r="B2" s="26" t="s">
        <v>9</v>
      </c>
      <c r="C2" s="26" t="s">
        <v>47</v>
      </c>
      <c r="D2" s="28" t="s">
        <v>11</v>
      </c>
      <c r="E2" s="28" t="s">
        <v>12</v>
      </c>
      <c r="F2" s="28" t="s">
        <v>48</v>
      </c>
    </row>
    <row r="3" ht="14.25" customHeight="1">
      <c r="A3" s="34" t="s">
        <v>49</v>
      </c>
      <c r="B3" s="33">
        <v>199845.0</v>
      </c>
      <c r="C3" s="33">
        <v>0.0</v>
      </c>
      <c r="D3" s="33">
        <f>B3-C3</f>
        <v>199845</v>
      </c>
      <c r="E3" s="48">
        <f>C3*100%/B3</f>
        <v>0</v>
      </c>
      <c r="F3" s="34"/>
    </row>
    <row r="4" ht="14.25" customHeight="1">
      <c r="A4" s="34" t="s">
        <v>50</v>
      </c>
      <c r="B4" s="22"/>
      <c r="C4" s="22"/>
      <c r="D4" s="22"/>
      <c r="E4" s="22"/>
      <c r="F4" s="34"/>
    </row>
    <row r="5" ht="14.25" customHeight="1">
      <c r="A5" s="34" t="s">
        <v>51</v>
      </c>
      <c r="B5" s="22"/>
      <c r="C5" s="22"/>
      <c r="D5" s="22"/>
      <c r="E5" s="22"/>
      <c r="F5" s="34"/>
    </row>
    <row r="6" ht="14.25" customHeight="1">
      <c r="A6" s="34" t="s">
        <v>52</v>
      </c>
      <c r="B6" s="22"/>
      <c r="C6" s="22"/>
      <c r="D6" s="22"/>
      <c r="E6" s="22"/>
      <c r="F6" s="34"/>
    </row>
    <row r="7" ht="14.25" customHeight="1">
      <c r="A7" s="49" t="s">
        <v>53</v>
      </c>
      <c r="B7" s="33">
        <f t="shared" ref="B7:E7" si="1">SUM(B3:B6)</f>
        <v>199845</v>
      </c>
      <c r="C7" s="33">
        <f t="shared" si="1"/>
        <v>0</v>
      </c>
      <c r="D7" s="33">
        <f t="shared" si="1"/>
        <v>199845</v>
      </c>
      <c r="E7" s="48">
        <f t="shared" si="1"/>
        <v>0</v>
      </c>
      <c r="F7" s="34"/>
    </row>
    <row r="8" ht="14.25" customHeight="1"/>
    <row r="9" ht="14.25" customHeight="1"/>
    <row r="10" ht="14.25" customHeight="1"/>
    <row r="11" ht="14.25" customHeight="1"/>
    <row r="12" ht="14.25" customHeight="1">
      <c r="A12" s="24" t="s">
        <v>54</v>
      </c>
      <c r="B12" s="2"/>
      <c r="C12" s="2"/>
      <c r="D12" s="2"/>
      <c r="E12" s="2"/>
      <c r="F12" s="3"/>
    </row>
    <row r="13" ht="14.25" customHeight="1">
      <c r="A13" s="28" t="s">
        <v>55</v>
      </c>
      <c r="B13" s="26" t="s">
        <v>9</v>
      </c>
      <c r="C13" s="26" t="s">
        <v>47</v>
      </c>
      <c r="D13" s="28" t="s">
        <v>11</v>
      </c>
      <c r="E13" s="28" t="s">
        <v>12</v>
      </c>
      <c r="F13" s="28" t="s">
        <v>48</v>
      </c>
    </row>
    <row r="14" ht="14.25" customHeight="1">
      <c r="A14" s="50">
        <v>322.0</v>
      </c>
      <c r="B14" s="51">
        <v>13000.0</v>
      </c>
      <c r="C14" s="51">
        <v>0.0</v>
      </c>
      <c r="D14" s="51">
        <f t="shared" ref="D14:D17" si="2">B14-C14</f>
        <v>13000</v>
      </c>
      <c r="E14" s="52">
        <f t="shared" ref="E14:E17" si="3">C14*100%/B14</f>
        <v>0</v>
      </c>
      <c r="F14" s="53"/>
    </row>
    <row r="15" ht="14.25" customHeight="1">
      <c r="A15" s="50">
        <v>324.0</v>
      </c>
      <c r="B15" s="51">
        <v>1500.0</v>
      </c>
      <c r="C15" s="51">
        <v>0.0</v>
      </c>
      <c r="D15" s="51">
        <f t="shared" si="2"/>
        <v>1500</v>
      </c>
      <c r="E15" s="52">
        <f t="shared" si="3"/>
        <v>0</v>
      </c>
      <c r="F15" s="53"/>
    </row>
    <row r="16" ht="14.25" customHeight="1">
      <c r="A16" s="50">
        <v>328.0</v>
      </c>
      <c r="B16" s="51">
        <v>165345.0</v>
      </c>
      <c r="C16" s="51">
        <v>0.0</v>
      </c>
      <c r="D16" s="51">
        <f t="shared" si="2"/>
        <v>165345</v>
      </c>
      <c r="E16" s="52">
        <f t="shared" si="3"/>
        <v>0</v>
      </c>
      <c r="F16" s="53"/>
    </row>
    <row r="17" ht="14.25" customHeight="1">
      <c r="A17" s="50">
        <v>329.0</v>
      </c>
      <c r="B17" s="51">
        <v>20000.0</v>
      </c>
      <c r="C17" s="51">
        <v>0.0</v>
      </c>
      <c r="D17" s="51">
        <f t="shared" si="2"/>
        <v>20000</v>
      </c>
      <c r="E17" s="52">
        <f t="shared" si="3"/>
        <v>0</v>
      </c>
      <c r="F17" s="53"/>
    </row>
    <row r="18" ht="14.25" customHeight="1">
      <c r="A18" s="49" t="s">
        <v>56</v>
      </c>
      <c r="B18" s="54">
        <f t="shared" ref="B18:D18" si="4">SUM(B14:B17)</f>
        <v>199845</v>
      </c>
      <c r="C18" s="54">
        <f t="shared" si="4"/>
        <v>0</v>
      </c>
      <c r="D18" s="54">
        <f t="shared" si="4"/>
        <v>199845</v>
      </c>
      <c r="E18" s="34"/>
      <c r="F18" s="34"/>
    </row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A1:F1"/>
    <mergeCell ref="A12:F12"/>
  </mergeCells>
  <printOptions/>
  <pageMargins bottom="0.7480314960629921" footer="0.0" header="0.0" left="0.7086614173228347" right="0.7086614173228347" top="0.7480314960629921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1.71"/>
    <col customWidth="1" min="2" max="2" width="31.14"/>
    <col customWidth="1" min="3" max="4" width="15.57"/>
    <col customWidth="1" hidden="1" min="5" max="5" width="15.57"/>
    <col customWidth="1" min="6" max="6" width="15.57"/>
    <col customWidth="1" min="7" max="7" width="31.57"/>
    <col customWidth="1" min="8" max="26" width="11.43"/>
  </cols>
  <sheetData>
    <row r="1" ht="14.25" customHeight="1"/>
    <row r="2" ht="69.75" customHeight="1">
      <c r="B2" s="24" t="s">
        <v>57</v>
      </c>
      <c r="C2" s="2"/>
      <c r="D2" s="2"/>
      <c r="E2" s="2"/>
      <c r="F2" s="2"/>
      <c r="G2" s="3"/>
    </row>
    <row r="3" ht="15.75" customHeight="1">
      <c r="B3" s="38" t="s">
        <v>58</v>
      </c>
      <c r="C3" s="38" t="s">
        <v>9</v>
      </c>
      <c r="D3" s="38" t="s">
        <v>47</v>
      </c>
      <c r="E3" s="39" t="s">
        <v>12</v>
      </c>
      <c r="F3" s="39" t="s">
        <v>11</v>
      </c>
      <c r="G3" s="39" t="s">
        <v>20</v>
      </c>
    </row>
    <row r="4" ht="15.75" customHeight="1">
      <c r="B4" s="7"/>
      <c r="C4" s="7"/>
      <c r="D4" s="7"/>
      <c r="E4" s="7"/>
      <c r="F4" s="7"/>
      <c r="G4" s="7"/>
    </row>
    <row r="5" ht="14.25" customHeight="1">
      <c r="B5" s="55" t="s">
        <v>59</v>
      </c>
      <c r="C5" s="30">
        <v>1.05E7</v>
      </c>
      <c r="D5" s="30">
        <v>1858810.53</v>
      </c>
      <c r="E5" s="56">
        <f>D5/C5</f>
        <v>0.1770295743</v>
      </c>
      <c r="F5" s="30">
        <f>C5-D5</f>
        <v>8641189.47</v>
      </c>
      <c r="G5" s="32"/>
    </row>
    <row r="6" ht="14.25" customHeight="1">
      <c r="B6" s="22"/>
      <c r="C6" s="22"/>
      <c r="D6" s="22"/>
      <c r="E6" s="22"/>
      <c r="F6" s="22"/>
      <c r="G6" s="34"/>
    </row>
    <row r="7" ht="14.25" customHeight="1">
      <c r="B7" s="22"/>
      <c r="C7" s="22"/>
      <c r="D7" s="22"/>
      <c r="E7" s="22"/>
      <c r="F7" s="22"/>
      <c r="G7" s="34"/>
    </row>
    <row r="8" ht="14.25" customHeight="1">
      <c r="B8" s="22"/>
      <c r="C8" s="22"/>
      <c r="D8" s="22"/>
      <c r="E8" s="22"/>
      <c r="F8" s="22"/>
      <c r="G8" s="34"/>
    </row>
    <row r="9" ht="14.25" customHeight="1">
      <c r="B9" s="22"/>
      <c r="C9" s="22"/>
      <c r="D9" s="22"/>
      <c r="E9" s="22"/>
      <c r="F9" s="22"/>
      <c r="G9" s="34"/>
    </row>
    <row r="10" ht="14.25" customHeight="1">
      <c r="B10" s="22"/>
      <c r="C10" s="22"/>
      <c r="D10" s="22"/>
      <c r="E10" s="22"/>
      <c r="F10" s="22"/>
      <c r="G10" s="34"/>
    </row>
    <row r="11" ht="14.25" customHeight="1">
      <c r="B11" s="22"/>
      <c r="C11" s="22"/>
      <c r="D11" s="22"/>
      <c r="E11" s="22"/>
      <c r="F11" s="22"/>
      <c r="G11" s="34"/>
    </row>
    <row r="12" ht="14.25" customHeight="1"/>
    <row r="13" ht="14.25" customHeight="1"/>
    <row r="14" ht="14.25" customHeight="1"/>
    <row r="15" ht="14.25" customHeight="1">
      <c r="H15" s="57"/>
    </row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B2:G2"/>
    <mergeCell ref="B3:B4"/>
    <mergeCell ref="C3:C4"/>
    <mergeCell ref="D3:D4"/>
    <mergeCell ref="E3:E4"/>
    <mergeCell ref="F3:F4"/>
    <mergeCell ref="G3:G4"/>
  </mergeCells>
  <printOptions/>
  <pageMargins bottom="0.7480314960629921" footer="0.0" header="0.0" left="0.7086614173228347" right="0.7086614173228347" top="0.7480314960629921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2021-01-18T14:24:45Z</dcterms:created>
  <dc:creator>usuario</dc:creator>
</cp:coreProperties>
</file>