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8615" windowHeight="11190"/>
  </bookViews>
  <sheets>
    <sheet name="RED" sheetId="1" r:id="rId1"/>
    <sheet name="Grupo Gasto" sheetId="2" r:id="rId2"/>
    <sheet name="Grupo 0" sheetId="3" r:id="rId3"/>
    <sheet name="Inversión " sheetId="4" r:id="rId4"/>
    <sheet name="Finalidad" sheetId="5" r:id="rId5"/>
  </sheets>
  <calcPr calcId="124519"/>
  <extLst>
    <ext uri="GoogleSheetsCustomDataVersion1">
      <go:sheetsCustomData xmlns:go="http://customooxmlschemas.google.com/" r:id="rId9" roundtripDataSignature="AMtx7miFu4wyxaDJnLN4QDXRu0dQdUku9w=="/>
    </ext>
  </extLst>
</workbook>
</file>

<file path=xl/calcChain.xml><?xml version="1.0" encoding="utf-8"?>
<calcChain xmlns="http://schemas.openxmlformats.org/spreadsheetml/2006/main">
  <c r="F5" i="5"/>
  <c r="E5"/>
  <c r="C27" i="4"/>
  <c r="B27"/>
  <c r="E26"/>
  <c r="D26"/>
  <c r="E25"/>
  <c r="D25"/>
  <c r="E24"/>
  <c r="D24"/>
  <c r="E23"/>
  <c r="D23"/>
  <c r="E22"/>
  <c r="D22"/>
  <c r="D27" s="1"/>
  <c r="C9"/>
  <c r="B9"/>
  <c r="E3"/>
  <c r="E9" s="1"/>
  <c r="D3"/>
  <c r="D9" s="1"/>
  <c r="D17" i="3"/>
  <c r="E17" s="1"/>
  <c r="C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F17" s="1"/>
  <c r="E4"/>
  <c r="F8" i="2"/>
  <c r="D8"/>
  <c r="C8"/>
  <c r="B8"/>
  <c r="F7"/>
  <c r="E7"/>
  <c r="F6"/>
  <c r="E6"/>
  <c r="F5"/>
  <c r="E5"/>
  <c r="F4"/>
  <c r="E4"/>
  <c r="F3"/>
  <c r="E3"/>
  <c r="E8" s="1"/>
</calcChain>
</file>

<file path=xl/sharedStrings.xml><?xml version="1.0" encoding="utf-8"?>
<sst xmlns="http://schemas.openxmlformats.org/spreadsheetml/2006/main" count="89" uniqueCount="58">
  <si>
    <t>Comisión Presidencial contra la Discriminación y el Racismo contra los Pueblos Indígenas en Guatemala 
Resultados Estratégicos de Desarrollo (RED)
  Entidad, Estructura Programática Vinculada y Presupuesto Físico y Financiero
Segundo Cuatrimestre Ejercicio Fiscal 2021</t>
  </si>
  <si>
    <t>No.</t>
  </si>
  <si>
    <t>Meta Estratégica de Desarrollo</t>
  </si>
  <si>
    <t>Meta Política General de Gobierno</t>
  </si>
  <si>
    <t>Resultado Estratégido de Desarrollo</t>
  </si>
  <si>
    <t>Estratura Programática</t>
  </si>
  <si>
    <t>Producción</t>
  </si>
  <si>
    <t>Financiero</t>
  </si>
  <si>
    <t>Físico</t>
  </si>
  <si>
    <t>Vigente</t>
  </si>
  <si>
    <t>Ejecutado Cuatrimestre</t>
  </si>
  <si>
    <t>Saldo por Ejecutar</t>
  </si>
  <si>
    <t>% Ejecución</t>
  </si>
  <si>
    <t>No Aplica.</t>
  </si>
  <si>
    <t>No se tiene asociado presupuestario con alguna MED, Meta PGG o RED</t>
  </si>
  <si>
    <t>Producto Institucional: Personas, organizaciones e instituciones capacitadas, sensibilizadas y asesoradas en la prevención y erradicación del racismo y la discriminación racial</t>
  </si>
  <si>
    <t>19,16</t>
  </si>
  <si>
    <t>Comisión Presidencial contra la Discriminación y el Racismo contra los Pueblos Indígenas en Guatemala 
Ejecución Financiera por Grupo de Gasto
Segundo Cuatrimestre Ejercicio Fiscales 2021
En Quetzales</t>
  </si>
  <si>
    <t>Grupo de Gasto</t>
  </si>
  <si>
    <t>Asignado</t>
  </si>
  <si>
    <t>Devengado</t>
  </si>
  <si>
    <t>Observaciones - justificación % de ejecución</t>
  </si>
  <si>
    <t>0 Servicio Personales</t>
  </si>
  <si>
    <t xml:space="preserve"> </t>
  </si>
  <si>
    <t>100 Servicios No Personales</t>
  </si>
  <si>
    <t>200 Materiales y Suministros</t>
  </si>
  <si>
    <t>300 Propiedad, Planta, Equipo e Intangibles</t>
  </si>
  <si>
    <t>400 Transferencia Corrientes</t>
  </si>
  <si>
    <t>Totales</t>
  </si>
  <si>
    <t>Comisión Presidencial contra la Discriminación y el Racismo contra los Pueblos Indígenas en Guatemala  
Ejecución Financiera del Grupo 0 Servicios Personales
Segundo Cuatrimestre Ejercicio Fiscales 2021
En Quetzales</t>
  </si>
  <si>
    <t>Renglones Grupo 0</t>
  </si>
  <si>
    <t>011 Personal Permanente</t>
  </si>
  <si>
    <t>012 Complemento Personal al Salario del Personal Permanente</t>
  </si>
  <si>
    <t>014 Complemento por Calidad Profesional al Personal Permanente</t>
  </si>
  <si>
    <t>015 Complemento Específicos al Personal Permanente</t>
  </si>
  <si>
    <t>022 Personal por Contrato</t>
  </si>
  <si>
    <t>026 Complemento por Calidad Profesional al Personal Temporal</t>
  </si>
  <si>
    <t>027 Complemento Específicos al Personal Temporal</t>
  </si>
  <si>
    <t>029 Otras Remuneraciones de Personal Temporal</t>
  </si>
  <si>
    <t>031 Jornales</t>
  </si>
  <si>
    <t>033 Complemento Específicos al Personal por Jornal</t>
  </si>
  <si>
    <t>071  Aguinaldo</t>
  </si>
  <si>
    <t>072 Bonificación Anual (Bono 14)</t>
  </si>
  <si>
    <t>073 Bono Vacacional</t>
  </si>
  <si>
    <t>Comisión Presidencial contra la Discriminación y el Racismo contra los Pueblos Indígenas en Guatemala  
Ejecución Financiera de la Inversión
Primer Cuatrimestre Ejercicio Fiscal 2021
En Quetzales</t>
  </si>
  <si>
    <t>Subgrupo Tipo de Gasto</t>
  </si>
  <si>
    <t>Ejecutado</t>
  </si>
  <si>
    <t>Justificación (+-) en ejeción física - financiera</t>
  </si>
  <si>
    <t>Equipamiento</t>
  </si>
  <si>
    <t>Obra Física</t>
  </si>
  <si>
    <t>Inversión Financiera</t>
  </si>
  <si>
    <t>Transferencias de capital</t>
  </si>
  <si>
    <t>Total de la Inversión</t>
  </si>
  <si>
    <t xml:space="preserve"> Renglón</t>
  </si>
  <si>
    <t>Total del Equipomiento</t>
  </si>
  <si>
    <t>Comisión Presidencial contra la Discriminación y el Racismo contra los Pueblos Indígenas en Guatemala 
Ejecución Financiera por Finalidad
Segundo Cuatrimestre Ejercicio Fiscales 2021
En Quetzales</t>
  </si>
  <si>
    <t>Finalidad</t>
  </si>
  <si>
    <t>110000 Protección Social</t>
  </si>
</sst>
</file>

<file path=xl/styles.xml><?xml version="1.0" encoding="utf-8"?>
<styleSheet xmlns="http://schemas.openxmlformats.org/spreadsheetml/2006/main">
  <numFmts count="6">
    <numFmt numFmtId="164" formatCode="_(* #,##0_);_(* \(#,##0\);_(* &quot;-&quot;??_);_(@_)"/>
    <numFmt numFmtId="165" formatCode="_(&quot;Q&quot;* #,##0_);_(&quot;Q&quot;* \(#,##0\);_(&quot;Q&quot;* &quot;-&quot;??_);_(@_)"/>
    <numFmt numFmtId="166" formatCode="_(&quot;Q&quot;* #,##0.00_);_(&quot;Q&quot;* \(#,##0.00\);_(&quot;Q&quot;* &quot;-&quot;??_);_(@_)"/>
    <numFmt numFmtId="167" formatCode="_-* #,##0.00_-;\-* #,##0.00_-;_-* &quot;-&quot;??_-;_-@"/>
    <numFmt numFmtId="168" formatCode="_-* #,##0_-;\-* #,##0_-;_-* &quot;-&quot;??_-;_-@"/>
    <numFmt numFmtId="169" formatCode="000"/>
  </numFmts>
  <fonts count="10">
    <font>
      <sz val="11"/>
      <color theme="1"/>
      <name val="Arial"/>
    </font>
    <font>
      <b/>
      <sz val="12"/>
      <color theme="1"/>
      <name val="Times New Roman"/>
    </font>
    <font>
      <sz val="1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theme="1"/>
      <name val="Calibri"/>
    </font>
    <font>
      <b/>
      <sz val="9"/>
      <color rgb="FF000000"/>
      <name val="Times New Roman"/>
    </font>
    <font>
      <b/>
      <sz val="11"/>
      <color theme="1"/>
      <name val="Calibri"/>
    </font>
    <font>
      <sz val="9"/>
      <color theme="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3" fillId="0" borderId="0" xfId="0" applyFont="1"/>
    <xf numFmtId="164" fontId="1" fillId="3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left" vertical="center" wrapText="1"/>
    </xf>
    <xf numFmtId="166" fontId="4" fillId="0" borderId="6" xfId="0" applyNumberFormat="1" applyFont="1" applyBorder="1" applyAlignment="1">
      <alignment horizontal="right" vertical="top"/>
    </xf>
    <xf numFmtId="16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5" xfId="0" applyFont="1" applyBorder="1"/>
    <xf numFmtId="167" fontId="3" fillId="0" borderId="5" xfId="0" applyNumberFormat="1" applyFont="1" applyBorder="1"/>
    <xf numFmtId="9" fontId="3" fillId="0" borderId="5" xfId="0" applyNumberFormat="1" applyFont="1" applyBorder="1" applyAlignment="1">
      <alignment horizontal="center"/>
    </xf>
    <xf numFmtId="0" fontId="5" fillId="0" borderId="5" xfId="0" applyFont="1" applyBorder="1" applyAlignment="1"/>
    <xf numFmtId="167" fontId="3" fillId="0" borderId="6" xfId="0" applyNumberFormat="1" applyFont="1" applyBorder="1"/>
    <xf numFmtId="0" fontId="5" fillId="0" borderId="6" xfId="0" applyFont="1" applyBorder="1"/>
    <xf numFmtId="0" fontId="1" fillId="0" borderId="6" xfId="0" applyFont="1" applyBorder="1" applyAlignment="1">
      <alignment horizontal="right"/>
    </xf>
    <xf numFmtId="167" fontId="1" fillId="0" borderId="6" xfId="0" applyNumberFormat="1" applyFont="1" applyBorder="1"/>
    <xf numFmtId="0" fontId="5" fillId="0" borderId="6" xfId="0" applyFont="1" applyBorder="1" applyAlignment="1"/>
    <xf numFmtId="168" fontId="3" fillId="0" borderId="6" xfId="0" applyNumberFormat="1" applyFont="1" applyBorder="1"/>
    <xf numFmtId="169" fontId="6" fillId="0" borderId="6" xfId="0" applyNumberFormat="1" applyFont="1" applyBorder="1" applyAlignment="1">
      <alignment horizontal="left" vertical="center" wrapText="1"/>
    </xf>
    <xf numFmtId="10" fontId="3" fillId="0" borderId="6" xfId="0" applyNumberFormat="1" applyFont="1" applyBorder="1" applyAlignment="1">
      <alignment horizontal="center"/>
    </xf>
    <xf numFmtId="167" fontId="5" fillId="0" borderId="6" xfId="0" applyNumberFormat="1" applyFont="1" applyBorder="1"/>
    <xf numFmtId="9" fontId="3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167" fontId="7" fillId="0" borderId="6" xfId="0" applyNumberFormat="1" applyFont="1" applyBorder="1"/>
    <xf numFmtId="10" fontId="1" fillId="0" borderId="6" xfId="0" applyNumberFormat="1" applyFont="1" applyBorder="1" applyAlignment="1">
      <alignment horizontal="center"/>
    </xf>
    <xf numFmtId="10" fontId="3" fillId="0" borderId="6" xfId="0" applyNumberFormat="1" applyFont="1" applyBorder="1"/>
    <xf numFmtId="0" fontId="7" fillId="0" borderId="6" xfId="0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167" fontId="8" fillId="0" borderId="6" xfId="0" applyNumberFormat="1" applyFont="1" applyBorder="1"/>
    <xf numFmtId="9" fontId="8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3" fillId="0" borderId="5" xfId="0" applyFont="1" applyBorder="1" applyAlignment="1">
      <alignment horizontal="left"/>
    </xf>
    <xf numFmtId="10" fontId="3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/>
    <xf numFmtId="4" fontId="5" fillId="0" borderId="0" xfId="0" applyNumberFormat="1" applyFont="1"/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4" borderId="1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Times New Roman"/>
              </a:defRPr>
            </a:pPr>
            <a:r>
              <a:rPr sz="1600" b="1" i="0">
                <a:solidFill>
                  <a:schemeClr val="lt1"/>
                </a:solidFill>
                <a:latin typeface="Times New Roman"/>
              </a:rPr>
              <a:t>Presupuesto por Grupo de Gasto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Vigente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'Grupo Gasto'!$A$3:$A$7</c:f>
              <c:strCache>
                <c:ptCount val="5"/>
                <c:pt idx="0">
                  <c:v>0 Servicio Personales</c:v>
                </c:pt>
                <c:pt idx="1">
                  <c:v>100 Servicios No Personales</c:v>
                </c:pt>
                <c:pt idx="2">
                  <c:v>200 Materiales y Suministros</c:v>
                </c:pt>
                <c:pt idx="3">
                  <c:v>300 Propiedad, Planta, Equipo e Intangibles</c:v>
                </c:pt>
                <c:pt idx="4">
                  <c:v>400 Transferencia Corrientes</c:v>
                </c:pt>
              </c:strCache>
            </c:strRef>
          </c:cat>
          <c:val>
            <c:numRef>
              <c:f>'Grupo Gasto'!$C$3:$C$7</c:f>
              <c:numCache>
                <c:formatCode>_-* #,##0.00_-;\-* #,##0.00_-;_-* "-"??_-;_-@</c:formatCode>
                <c:ptCount val="5"/>
                <c:pt idx="0">
                  <c:v>6332042</c:v>
                </c:pt>
                <c:pt idx="1">
                  <c:v>2767117</c:v>
                </c:pt>
                <c:pt idx="2">
                  <c:v>529960</c:v>
                </c:pt>
                <c:pt idx="3">
                  <c:v>185423</c:v>
                </c:pt>
                <c:pt idx="4">
                  <c:v>685458</c:v>
                </c:pt>
              </c:numCache>
            </c:numRef>
          </c:val>
        </c:ser>
        <c:ser>
          <c:idx val="1"/>
          <c:order val="1"/>
          <c:tx>
            <c:v>Devengado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'Grupo Gasto'!$A$3:$A$7</c:f>
              <c:strCache>
                <c:ptCount val="5"/>
                <c:pt idx="0">
                  <c:v>0 Servicio Personales</c:v>
                </c:pt>
                <c:pt idx="1">
                  <c:v>100 Servicios No Personales</c:v>
                </c:pt>
                <c:pt idx="2">
                  <c:v>200 Materiales y Suministros</c:v>
                </c:pt>
                <c:pt idx="3">
                  <c:v>300 Propiedad, Planta, Equipo e Intangibles</c:v>
                </c:pt>
                <c:pt idx="4">
                  <c:v>400 Transferencia Corrientes</c:v>
                </c:pt>
              </c:strCache>
            </c:strRef>
          </c:cat>
          <c:val>
            <c:numRef>
              <c:f>'Grupo Gasto'!$D$3:$D$7</c:f>
              <c:numCache>
                <c:formatCode>_-* #,##0.00_-;\-* #,##0.00_-;_-* "-"??_-;_-@</c:formatCode>
                <c:ptCount val="5"/>
                <c:pt idx="0">
                  <c:v>3404613.72</c:v>
                </c:pt>
                <c:pt idx="1">
                  <c:v>623119.71</c:v>
                </c:pt>
                <c:pt idx="2">
                  <c:v>212864.97</c:v>
                </c:pt>
                <c:pt idx="3">
                  <c:v>22128.58</c:v>
                </c:pt>
                <c:pt idx="4">
                  <c:v>644158.18999999994</c:v>
                </c:pt>
              </c:numCache>
            </c:numRef>
          </c:val>
        </c:ser>
        <c:ser>
          <c:idx val="2"/>
          <c:order val="2"/>
          <c:tx>
            <c:v>% Ejecución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'Grupo Gasto'!$A$3:$A$7</c:f>
              <c:strCache>
                <c:ptCount val="5"/>
                <c:pt idx="0">
                  <c:v>0 Servicio Personales</c:v>
                </c:pt>
                <c:pt idx="1">
                  <c:v>100 Servicios No Personales</c:v>
                </c:pt>
                <c:pt idx="2">
                  <c:v>200 Materiales y Suministros</c:v>
                </c:pt>
                <c:pt idx="3">
                  <c:v>300 Propiedad, Planta, Equipo e Intangibles</c:v>
                </c:pt>
                <c:pt idx="4">
                  <c:v>400 Transferencia Corrientes</c:v>
                </c:pt>
              </c:strCache>
            </c:strRef>
          </c:cat>
          <c:val>
            <c:numRef>
              <c:f>'Grupo Gasto'!$E$3:$E$7</c:f>
            </c:numRef>
          </c:val>
        </c:ser>
        <c:ser>
          <c:idx val="3"/>
          <c:order val="3"/>
          <c:tx>
            <c:strRef>
              <c:f>'Grupo Gasto'!$F$2</c:f>
              <c:strCache>
                <c:ptCount val="1"/>
                <c:pt idx="0">
                  <c:v>Saldo por Ejecutar</c:v>
                </c:pt>
              </c:strCache>
            </c:strRef>
          </c:tx>
          <c:cat>
            <c:strRef>
              <c:f>'Grupo Gasto'!$A$3:$A$7</c:f>
              <c:strCache>
                <c:ptCount val="5"/>
                <c:pt idx="0">
                  <c:v>0 Servicio Personales</c:v>
                </c:pt>
                <c:pt idx="1">
                  <c:v>100 Servicios No Personales</c:v>
                </c:pt>
                <c:pt idx="2">
                  <c:v>200 Materiales y Suministros</c:v>
                </c:pt>
                <c:pt idx="3">
                  <c:v>300 Propiedad, Planta, Equipo e Intangibles</c:v>
                </c:pt>
                <c:pt idx="4">
                  <c:v>400 Transferencia Corrientes</c:v>
                </c:pt>
              </c:strCache>
            </c:strRef>
          </c:cat>
          <c:val>
            <c:numRef>
              <c:f>'Grupo Gasto'!$F$3:$F$7</c:f>
              <c:numCache>
                <c:formatCode>_-* #,##0.00_-;\-* #,##0.00_-;_-* "-"??_-;_-@</c:formatCode>
                <c:ptCount val="5"/>
                <c:pt idx="0">
                  <c:v>2927428.28</c:v>
                </c:pt>
                <c:pt idx="1">
                  <c:v>2143997.29</c:v>
                </c:pt>
                <c:pt idx="2">
                  <c:v>317095.03000000003</c:v>
                </c:pt>
                <c:pt idx="3">
                  <c:v>163294.41999999998</c:v>
                </c:pt>
                <c:pt idx="4">
                  <c:v>41299.810000000056</c:v>
                </c:pt>
              </c:numCache>
            </c:numRef>
          </c:val>
        </c:ser>
        <c:axId val="110390656"/>
        <c:axId val="110401408"/>
      </c:barChart>
      <c:catAx>
        <c:axId val="11039065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Times New Roman"/>
              </a:defRPr>
            </a:pPr>
            <a:endParaRPr lang="es-ES"/>
          </a:p>
        </c:txPr>
        <c:crossAx val="110401408"/>
        <c:crosses val="autoZero"/>
        <c:lblAlgn val="ctr"/>
        <c:lblOffset val="100"/>
      </c:catAx>
      <c:valAx>
        <c:axId val="11040140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_-* #,##0.00_-;\-* #,##0.00_-;_-* &quot;-&quot;??_-;_-@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Times New Roman"/>
              </a:defRPr>
            </a:pPr>
            <a:endParaRPr lang="es-ES"/>
          </a:p>
        </c:txPr>
        <c:crossAx val="110390656"/>
        <c:crosses val="autoZero"/>
        <c:crossBetween val="between"/>
      </c:valAx>
    </c:plotArea>
    <c:legend>
      <c:legendPos val="b"/>
      <c:txPr>
        <a:bodyPr/>
        <a:lstStyle/>
        <a:p>
          <a:pPr lvl="0">
            <a:defRPr sz="900" b="0" i="0">
              <a:solidFill>
                <a:schemeClr val="lt1"/>
              </a:solidFill>
              <a:latin typeface="Times New Roman"/>
            </a:defRPr>
          </a:pPr>
          <a:endParaRPr lang="es-ES"/>
        </a:p>
      </c:txPr>
    </c:legend>
    <c:plotVisOnly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sz="1600" b="1" i="0">
                <a:solidFill>
                  <a:srgbClr val="757575"/>
                </a:solidFill>
                <a:latin typeface="+mn-lt"/>
              </a:rPr>
              <a:t>Ejecución del Grupo de Gasto 0 Servicios Personales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Vigente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ES"/>
              </a:p>
            </c:txPr>
            <c:showVal val="1"/>
          </c:dLbls>
          <c:cat>
            <c:strRef>
              <c:f>'Grupo 0'!$B$17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'Grupo 0'!$C$17</c:f>
              <c:numCache>
                <c:formatCode>_-* #,##0.00_-;\-* #,##0.00_-;_-* "-"??_-;_-@</c:formatCode>
                <c:ptCount val="1"/>
                <c:pt idx="0">
                  <c:v>6332042</c:v>
                </c:pt>
              </c:numCache>
            </c:numRef>
          </c:val>
        </c:ser>
        <c:ser>
          <c:idx val="1"/>
          <c:order val="1"/>
          <c:tx>
            <c:v>Devengado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ES"/>
              </a:p>
            </c:txPr>
            <c:showVal val="1"/>
          </c:dLbls>
          <c:cat>
            <c:strRef>
              <c:f>'Grupo 0'!$B$17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'Grupo 0'!$D$17</c:f>
              <c:numCache>
                <c:formatCode>_-* #,##0.00_-;\-* #,##0.00_-;_-* "-"??_-;_-@</c:formatCode>
                <c:ptCount val="1"/>
                <c:pt idx="0">
                  <c:v>3404613.72</c:v>
                </c:pt>
              </c:numCache>
            </c:numRef>
          </c:val>
        </c:ser>
        <c:ser>
          <c:idx val="2"/>
          <c:order val="2"/>
          <c:tx>
            <c:v>% Ejecución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'Grupo 0'!$B$17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'Grupo 0'!$E$17</c:f>
            </c:numRef>
          </c:val>
        </c:ser>
        <c:ser>
          <c:idx val="3"/>
          <c:order val="3"/>
          <c:cat>
            <c:strRef>
              <c:f>'Grupo 0'!$B$17</c:f>
              <c:strCache>
                <c:ptCount val="1"/>
                <c:pt idx="0">
                  <c:v>Totales</c:v>
                </c:pt>
              </c:strCache>
            </c:strRef>
          </c:cat>
          <c:val>
            <c:numRef>
              <c:f>'Grupo 0'!$F$17</c:f>
              <c:numCache>
                <c:formatCode>_-* #,##0.00_-;\-* #,##0.00_-;_-* "-"??_-;_-@</c:formatCode>
                <c:ptCount val="1"/>
                <c:pt idx="0">
                  <c:v>2927428.28</c:v>
                </c:pt>
              </c:numCache>
            </c:numRef>
          </c:val>
        </c:ser>
        <c:axId val="110945792"/>
        <c:axId val="110947712"/>
      </c:barChart>
      <c:catAx>
        <c:axId val="11094579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110947712"/>
        <c:crosses val="autoZero"/>
        <c:lblAlgn val="ctr"/>
        <c:lblOffset val="100"/>
      </c:catAx>
      <c:valAx>
        <c:axId val="110947712"/>
        <c:scaling>
          <c:orientation val="minMax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_-* #,##0.00_-;\-* #,##0.00_-;_-* &quot;-&quot;??_-;_-@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110945792"/>
        <c:crosses val="autoZero"/>
        <c:crossBetween val="between"/>
      </c:valAx>
    </c:plotArea>
    <c:legend>
      <c:legendPos val="b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ES"/>
        </a:p>
      </c:txPr>
    </c:legend>
    <c:plotVisOnly val="1"/>
  </c:chart>
  <c:spPr>
    <a:solidFill>
      <a:schemeClr val="accent3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Times New Roman"/>
              </a:defRPr>
            </a:pPr>
            <a:r>
              <a:rPr sz="1400" b="1" i="0">
                <a:solidFill>
                  <a:srgbClr val="757575"/>
                </a:solidFill>
                <a:latin typeface="Times New Roman"/>
              </a:rPr>
              <a:t>Ejecución de la Inversión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Vigente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 sz="1000" b="1" i="0">
                    <a:latin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'Inversión '!$A$3</c:f>
              <c:strCache>
                <c:ptCount val="1"/>
                <c:pt idx="0">
                  <c:v>Equipamiento</c:v>
                </c:pt>
              </c:strCache>
            </c:strRef>
          </c:cat>
          <c:val>
            <c:numRef>
              <c:f>'Inversión '!$B$3</c:f>
              <c:numCache>
                <c:formatCode>_-* #,##0.00_-;\-* #,##0.00_-;_-* "-"??_-;_-@</c:formatCode>
                <c:ptCount val="1"/>
                <c:pt idx="0">
                  <c:v>185423</c:v>
                </c:pt>
              </c:numCache>
            </c:numRef>
          </c:val>
        </c:ser>
        <c:ser>
          <c:idx val="1"/>
          <c:order val="1"/>
          <c:tx>
            <c:v>Ejecutado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 sz="1000" b="1" i="0">
                    <a:latin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'Inversión '!$A$3</c:f>
              <c:strCache>
                <c:ptCount val="1"/>
                <c:pt idx="0">
                  <c:v>Equipamiento</c:v>
                </c:pt>
              </c:strCache>
            </c:strRef>
          </c:cat>
          <c:val>
            <c:numRef>
              <c:f>'Inversión '!$C$3</c:f>
              <c:numCache>
                <c:formatCode>_-* #,##0.00_-;\-* #,##0.00_-;_-* "-"??_-;_-@</c:formatCode>
                <c:ptCount val="1"/>
                <c:pt idx="0">
                  <c:v>22128.58</c:v>
                </c:pt>
              </c:numCache>
            </c:numRef>
          </c:val>
        </c:ser>
        <c:ser>
          <c:idx val="2"/>
          <c:order val="2"/>
          <c:tx>
            <c:v>Saldo por Ejecutar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 sz="1000" b="1" i="0">
                    <a:latin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'Inversión '!$A$3</c:f>
              <c:strCache>
                <c:ptCount val="1"/>
                <c:pt idx="0">
                  <c:v>Equipamiento</c:v>
                </c:pt>
              </c:strCache>
            </c:strRef>
          </c:cat>
          <c:val>
            <c:numRef>
              <c:f>'Inversión '!$D$3</c:f>
              <c:numCache>
                <c:formatCode>_-* #,##0.00_-;\-* #,##0.00_-;_-* "-"??_-;_-@</c:formatCode>
                <c:ptCount val="1"/>
                <c:pt idx="0">
                  <c:v>163294.41999999998</c:v>
                </c:pt>
              </c:numCache>
            </c:numRef>
          </c:val>
        </c:ser>
        <c:axId val="110963328"/>
        <c:axId val="110977792"/>
      </c:barChart>
      <c:catAx>
        <c:axId val="11096332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Times New Roman"/>
              </a:defRPr>
            </a:pPr>
            <a:endParaRPr lang="es-ES"/>
          </a:p>
        </c:txPr>
        <c:crossAx val="110977792"/>
        <c:crosses val="autoZero"/>
        <c:lblAlgn val="ctr"/>
        <c:lblOffset val="100"/>
      </c:catAx>
      <c:valAx>
        <c:axId val="11097779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_-* #,##0.00_-;\-* #,##0.00_-;_-* &quot;-&quot;??_-;_-@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Times New Roman"/>
              </a:defRPr>
            </a:pPr>
            <a:endParaRPr lang="es-ES"/>
          </a:p>
        </c:txPr>
        <c:crossAx val="110963328"/>
        <c:crosses val="autoZero"/>
        <c:crossBetween val="between"/>
      </c:valAx>
    </c:plotArea>
    <c:legend>
      <c:legendPos val="b"/>
      <c:txPr>
        <a:bodyPr/>
        <a:lstStyle/>
        <a:p>
          <a:pPr lvl="0">
            <a:defRPr sz="900" b="1" i="0">
              <a:solidFill>
                <a:srgbClr val="1A1A1A"/>
              </a:solidFill>
              <a:latin typeface="Times New Roman"/>
            </a:defRPr>
          </a:pPr>
          <a:endParaRPr lang="es-E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lvl="0">
              <a:defRPr sz="1000" b="1" i="1">
                <a:solidFill>
                  <a:schemeClr val="lt1"/>
                </a:solidFill>
                <a:latin typeface="Times New Roman"/>
              </a:defRPr>
            </a:pPr>
            <a:r>
              <a:rPr sz="1000" b="1" i="1">
                <a:solidFill>
                  <a:schemeClr val="lt1"/>
                </a:solidFill>
                <a:latin typeface="Times New Roman"/>
              </a:rPr>
              <a:t>eJecución por finalidad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Finalidad!$C$3:$F$3</c:f>
              <c:strCache>
                <c:ptCount val="3"/>
                <c:pt idx="0">
                  <c:v>Vigente</c:v>
                </c:pt>
                <c:pt idx="1">
                  <c:v>Ejecutado</c:v>
                </c:pt>
                <c:pt idx="2">
                  <c:v>Saldo por Ejecutar</c:v>
                </c:pt>
              </c:strCache>
            </c:strRef>
          </c:cat>
          <c:val>
            <c:numRef>
              <c:f>Finalidad!$C$4:$F$4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cat>
            <c:strRef>
              <c:f>Finalidad!$C$3:$F$3</c:f>
              <c:strCache>
                <c:ptCount val="3"/>
                <c:pt idx="0">
                  <c:v>Vigente</c:v>
                </c:pt>
                <c:pt idx="1">
                  <c:v>Ejecutado</c:v>
                </c:pt>
                <c:pt idx="2">
                  <c:v>Saldo por Ejecutar</c:v>
                </c:pt>
              </c:strCache>
            </c:strRef>
          </c:cat>
          <c:val>
            <c:numRef>
              <c:f>Finalidad!$C$5:$F$5</c:f>
              <c:numCache>
                <c:formatCode>_-* #,##0.00_-;\-* #,##0.00_-;_-* "-"??_-;_-@</c:formatCode>
                <c:ptCount val="3"/>
                <c:pt idx="0">
                  <c:v>10500000</c:v>
                </c:pt>
                <c:pt idx="1">
                  <c:v>4906885.17</c:v>
                </c:pt>
                <c:pt idx="2">
                  <c:v>5593114.8300000001</c:v>
                </c:pt>
              </c:numCache>
            </c:numRef>
          </c:val>
        </c:ser>
        <c:axId val="110823680"/>
        <c:axId val="110834048"/>
      </c:barChart>
      <c:catAx>
        <c:axId val="11082368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Times New Roman"/>
              </a:defRPr>
            </a:pPr>
            <a:endParaRPr lang="es-ES"/>
          </a:p>
        </c:txPr>
        <c:crossAx val="110834048"/>
        <c:crosses val="autoZero"/>
        <c:lblAlgn val="ctr"/>
        <c:lblOffset val="100"/>
      </c:catAx>
      <c:valAx>
        <c:axId val="110834048"/>
        <c:scaling>
          <c:orientation val="minMax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110823680"/>
        <c:crosses val="autoZero"/>
        <c:crossBetween val="between"/>
      </c:valAx>
    </c:plotArea>
    <c:plotVisOnly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2381250</xdr:colOff>
      <xdr:row>11</xdr:row>
      <xdr:rowOff>19050</xdr:rowOff>
    </xdr:from>
    <xdr:ext cx="5362575" cy="2714625"/>
    <xdr:graphicFrame macro="">
      <xdr:nvGraphicFramePr>
        <xdr:cNvPr id="138657648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1866900</xdr:colOff>
      <xdr:row>18</xdr:row>
      <xdr:rowOff>57150</xdr:rowOff>
    </xdr:from>
    <xdr:ext cx="5391150" cy="2714625"/>
    <xdr:graphicFrame macro="">
      <xdr:nvGraphicFramePr>
        <xdr:cNvPr id="120362683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30</xdr:row>
      <xdr:rowOff>133350</xdr:rowOff>
    </xdr:from>
    <xdr:ext cx="3619500" cy="2295525"/>
    <xdr:graphicFrame macro="">
      <xdr:nvGraphicFramePr>
        <xdr:cNvPr id="128592835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647700</xdr:colOff>
      <xdr:row>13</xdr:row>
      <xdr:rowOff>66675</xdr:rowOff>
    </xdr:from>
    <xdr:ext cx="4495800" cy="2714625"/>
    <xdr:graphicFrame macro="">
      <xdr:nvGraphicFramePr>
        <xdr:cNvPr id="98668504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sqref="A1:N1"/>
    </sheetView>
  </sheetViews>
  <sheetFormatPr baseColWidth="10" defaultColWidth="12.625" defaultRowHeight="15" customHeight="1"/>
  <cols>
    <col min="1" max="1" width="6" customWidth="1"/>
    <col min="2" max="3" width="18.125" customWidth="1"/>
    <col min="4" max="4" width="16.25" customWidth="1"/>
    <col min="5" max="5" width="18.125" customWidth="1"/>
    <col min="6" max="6" width="22.875" customWidth="1"/>
    <col min="7" max="7" width="16.25" customWidth="1"/>
    <col min="8" max="8" width="14.625" customWidth="1"/>
    <col min="9" max="9" width="14.75" customWidth="1"/>
    <col min="10" max="10" width="15.125" customWidth="1"/>
    <col min="11" max="11" width="16.5" customWidth="1"/>
    <col min="12" max="12" width="16.375" customWidth="1"/>
    <col min="13" max="13" width="16" customWidth="1"/>
    <col min="14" max="14" width="15.125" customWidth="1"/>
    <col min="15" max="26" width="10" customWidth="1"/>
  </cols>
  <sheetData>
    <row r="1" spans="1:26" ht="67.5" customHeight="1">
      <c r="A1" s="56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3" t="s">
        <v>7</v>
      </c>
      <c r="H2" s="54"/>
      <c r="I2" s="54"/>
      <c r="J2" s="55"/>
      <c r="K2" s="53" t="s">
        <v>8</v>
      </c>
      <c r="L2" s="54"/>
      <c r="M2" s="54"/>
      <c r="N2" s="5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>
      <c r="A3" s="58"/>
      <c r="B3" s="58"/>
      <c r="C3" s="58"/>
      <c r="D3" s="58"/>
      <c r="E3" s="58"/>
      <c r="F3" s="58"/>
      <c r="G3" s="2" t="s">
        <v>9</v>
      </c>
      <c r="H3" s="2" t="s">
        <v>10</v>
      </c>
      <c r="I3" s="2" t="s">
        <v>11</v>
      </c>
      <c r="J3" s="2" t="s">
        <v>12</v>
      </c>
      <c r="K3" s="2" t="s">
        <v>9</v>
      </c>
      <c r="L3" s="2" t="s">
        <v>10</v>
      </c>
      <c r="M3" s="2" t="s">
        <v>12</v>
      </c>
      <c r="N3" s="2" t="s">
        <v>11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0.25">
      <c r="A4" s="3">
        <v>1</v>
      </c>
      <c r="B4" s="4" t="s">
        <v>13</v>
      </c>
      <c r="C4" s="4" t="s">
        <v>13</v>
      </c>
      <c r="D4" s="4" t="s">
        <v>13</v>
      </c>
      <c r="E4" s="5" t="s">
        <v>14</v>
      </c>
      <c r="F4" s="6" t="s">
        <v>15</v>
      </c>
      <c r="G4" s="7">
        <v>10500000</v>
      </c>
      <c r="H4" s="8">
        <v>2955202</v>
      </c>
      <c r="I4" s="8">
        <v>5593114</v>
      </c>
      <c r="J4" s="9">
        <v>0.46729999999999999</v>
      </c>
      <c r="K4" s="10">
        <v>2474</v>
      </c>
      <c r="L4" s="11">
        <v>474</v>
      </c>
      <c r="M4" s="11" t="s">
        <v>16</v>
      </c>
      <c r="N4" s="12">
        <v>1630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>
      <c r="A5" s="3"/>
      <c r="B5" s="13"/>
      <c r="C5" s="13"/>
      <c r="D5" s="13"/>
      <c r="E5" s="14"/>
      <c r="F5" s="15"/>
      <c r="G5" s="16"/>
      <c r="H5" s="17"/>
      <c r="I5" s="17"/>
      <c r="J5" s="17"/>
      <c r="K5" s="16"/>
      <c r="L5" s="17"/>
      <c r="M5" s="17"/>
      <c r="N5" s="1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>
      <c r="A6" s="3"/>
      <c r="B6" s="13"/>
      <c r="C6" s="13"/>
      <c r="D6" s="13"/>
      <c r="E6" s="14"/>
      <c r="F6" s="15"/>
      <c r="G6" s="16"/>
      <c r="H6" s="17"/>
      <c r="I6" s="17"/>
      <c r="J6" s="17"/>
      <c r="K6" s="16"/>
      <c r="L6" s="17"/>
      <c r="M6" s="17"/>
      <c r="N6" s="1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>
      <c r="A7" s="3"/>
      <c r="B7" s="13"/>
      <c r="C7" s="13"/>
      <c r="D7" s="13"/>
      <c r="E7" s="14"/>
      <c r="F7" s="15"/>
      <c r="G7" s="16"/>
      <c r="H7" s="17"/>
      <c r="I7" s="17"/>
      <c r="J7" s="17"/>
      <c r="K7" s="16"/>
      <c r="L7" s="17"/>
      <c r="M7" s="17"/>
      <c r="N7" s="1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3"/>
      <c r="B8" s="13"/>
      <c r="C8" s="13"/>
      <c r="D8" s="13"/>
      <c r="E8" s="14"/>
      <c r="F8" s="15"/>
      <c r="G8" s="16"/>
      <c r="H8" s="17"/>
      <c r="I8" s="17"/>
      <c r="J8" s="17"/>
      <c r="K8" s="16"/>
      <c r="L8" s="17"/>
      <c r="M8" s="17"/>
      <c r="N8" s="1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3"/>
      <c r="B9" s="13"/>
      <c r="C9" s="13"/>
      <c r="D9" s="13"/>
      <c r="E9" s="14"/>
      <c r="F9" s="15"/>
      <c r="G9" s="16"/>
      <c r="H9" s="17"/>
      <c r="I9" s="17"/>
      <c r="J9" s="17"/>
      <c r="K9" s="16"/>
      <c r="L9" s="17"/>
      <c r="M9" s="17"/>
      <c r="N9" s="1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3"/>
      <c r="B10" s="13"/>
      <c r="C10" s="13"/>
      <c r="D10" s="13"/>
      <c r="E10" s="14"/>
      <c r="F10" s="15"/>
      <c r="G10" s="16"/>
      <c r="H10" s="17"/>
      <c r="I10" s="17"/>
      <c r="J10" s="17"/>
      <c r="K10" s="16"/>
      <c r="L10" s="17"/>
      <c r="M10" s="17"/>
      <c r="N10" s="1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>
      <c r="A11" s="3"/>
      <c r="B11" s="13"/>
      <c r="C11" s="13"/>
      <c r="D11" s="13"/>
      <c r="E11" s="14"/>
      <c r="F11" s="15"/>
      <c r="G11" s="16"/>
      <c r="H11" s="17"/>
      <c r="I11" s="17"/>
      <c r="J11" s="17"/>
      <c r="K11" s="16"/>
      <c r="L11" s="17"/>
      <c r="M11" s="17"/>
      <c r="N11" s="1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3"/>
      <c r="B12" s="13"/>
      <c r="C12" s="13"/>
      <c r="D12" s="13"/>
      <c r="E12" s="14"/>
      <c r="F12" s="15"/>
      <c r="G12" s="16"/>
      <c r="H12" s="17"/>
      <c r="I12" s="17"/>
      <c r="J12" s="17"/>
      <c r="K12" s="16"/>
      <c r="L12" s="17"/>
      <c r="M12" s="17"/>
      <c r="N12" s="1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3"/>
      <c r="B13" s="13"/>
      <c r="C13" s="13"/>
      <c r="D13" s="13"/>
      <c r="E13" s="14"/>
      <c r="F13" s="15"/>
      <c r="G13" s="16"/>
      <c r="H13" s="17"/>
      <c r="I13" s="17"/>
      <c r="J13" s="17"/>
      <c r="K13" s="16"/>
      <c r="L13" s="17"/>
      <c r="M13" s="17"/>
      <c r="N13" s="1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>
      <c r="A14" s="3"/>
      <c r="B14" s="13"/>
      <c r="C14" s="13"/>
      <c r="D14" s="13"/>
      <c r="E14" s="14"/>
      <c r="F14" s="15"/>
      <c r="G14" s="16"/>
      <c r="H14" s="17"/>
      <c r="I14" s="17"/>
      <c r="J14" s="17"/>
      <c r="K14" s="16"/>
      <c r="L14" s="17"/>
      <c r="M14" s="17"/>
      <c r="N14" s="1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3"/>
      <c r="B15" s="13"/>
      <c r="C15" s="13"/>
      <c r="D15" s="13"/>
      <c r="E15" s="14"/>
      <c r="F15" s="15"/>
      <c r="G15" s="16"/>
      <c r="H15" s="17"/>
      <c r="I15" s="17"/>
      <c r="J15" s="17"/>
      <c r="K15" s="16"/>
      <c r="L15" s="17"/>
      <c r="M15" s="17"/>
      <c r="N15" s="1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>
      <c r="A16" s="3"/>
      <c r="B16" s="13"/>
      <c r="C16" s="13"/>
      <c r="D16" s="13"/>
      <c r="E16" s="14"/>
      <c r="F16" s="15"/>
      <c r="G16" s="16"/>
      <c r="H16" s="17"/>
      <c r="I16" s="17"/>
      <c r="J16" s="17"/>
      <c r="K16" s="16"/>
      <c r="L16" s="17"/>
      <c r="M16" s="17"/>
      <c r="N16" s="1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>
      <c r="A17" s="3"/>
      <c r="B17" s="13"/>
      <c r="C17" s="13"/>
      <c r="D17" s="13"/>
      <c r="E17" s="14"/>
      <c r="F17" s="15"/>
      <c r="G17" s="16"/>
      <c r="H17" s="17"/>
      <c r="I17" s="17"/>
      <c r="J17" s="17"/>
      <c r="K17" s="16"/>
      <c r="L17" s="17"/>
      <c r="M17" s="17"/>
      <c r="N17" s="1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>
      <c r="A18" s="3"/>
      <c r="B18" s="13"/>
      <c r="C18" s="13"/>
      <c r="D18" s="13"/>
      <c r="E18" s="14"/>
      <c r="F18" s="15"/>
      <c r="G18" s="16"/>
      <c r="H18" s="17"/>
      <c r="I18" s="17"/>
      <c r="J18" s="17"/>
      <c r="K18" s="16"/>
      <c r="L18" s="17"/>
      <c r="M18" s="17"/>
      <c r="N18" s="1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>
      <c r="A19" s="3"/>
      <c r="B19" s="13"/>
      <c r="C19" s="13"/>
      <c r="D19" s="13"/>
      <c r="E19" s="14"/>
      <c r="F19" s="15"/>
      <c r="G19" s="16"/>
      <c r="H19" s="17"/>
      <c r="I19" s="17"/>
      <c r="J19" s="17"/>
      <c r="K19" s="16"/>
      <c r="L19" s="17"/>
      <c r="M19" s="17"/>
      <c r="N19" s="1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>
      <c r="A20" s="3"/>
      <c r="B20" s="13"/>
      <c r="C20" s="13"/>
      <c r="D20" s="13"/>
      <c r="E20" s="14"/>
      <c r="F20" s="15"/>
      <c r="G20" s="16"/>
      <c r="H20" s="17"/>
      <c r="I20" s="17"/>
      <c r="J20" s="17"/>
      <c r="K20" s="16"/>
      <c r="L20" s="17"/>
      <c r="M20" s="17"/>
      <c r="N20" s="1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>
      <c r="A21" s="3"/>
      <c r="B21" s="13"/>
      <c r="C21" s="13"/>
      <c r="D21" s="13"/>
      <c r="E21" s="14"/>
      <c r="F21" s="15"/>
      <c r="G21" s="16"/>
      <c r="H21" s="17"/>
      <c r="I21" s="17"/>
      <c r="J21" s="17"/>
      <c r="K21" s="16"/>
      <c r="L21" s="17"/>
      <c r="M21" s="17"/>
      <c r="N21" s="1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>
      <c r="A22" s="3"/>
      <c r="B22" s="13"/>
      <c r="C22" s="13"/>
      <c r="D22" s="13"/>
      <c r="E22" s="14"/>
      <c r="F22" s="15"/>
      <c r="G22" s="16"/>
      <c r="H22" s="17"/>
      <c r="I22" s="17"/>
      <c r="J22" s="17"/>
      <c r="K22" s="16"/>
      <c r="L22" s="17"/>
      <c r="M22" s="17"/>
      <c r="N22" s="1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>
      <c r="A23" s="3"/>
      <c r="B23" s="13"/>
      <c r="C23" s="13"/>
      <c r="D23" s="13"/>
      <c r="E23" s="14"/>
      <c r="F23" s="15"/>
      <c r="G23" s="16"/>
      <c r="H23" s="17"/>
      <c r="I23" s="17"/>
      <c r="J23" s="17"/>
      <c r="K23" s="16"/>
      <c r="L23" s="17"/>
      <c r="M23" s="17"/>
      <c r="N23" s="1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3"/>
      <c r="B24" s="13"/>
      <c r="C24" s="13"/>
      <c r="D24" s="13"/>
      <c r="E24" s="14"/>
      <c r="F24" s="15"/>
      <c r="G24" s="16"/>
      <c r="H24" s="17"/>
      <c r="I24" s="17"/>
      <c r="J24" s="17"/>
      <c r="K24" s="16"/>
      <c r="L24" s="17"/>
      <c r="M24" s="17"/>
      <c r="N24" s="1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>
      <c r="A25" s="3"/>
      <c r="B25" s="13"/>
      <c r="C25" s="13"/>
      <c r="D25" s="13"/>
      <c r="E25" s="14"/>
      <c r="F25" s="15"/>
      <c r="G25" s="16"/>
      <c r="H25" s="17"/>
      <c r="I25" s="17"/>
      <c r="J25" s="17"/>
      <c r="K25" s="16"/>
      <c r="L25" s="17"/>
      <c r="M25" s="17"/>
      <c r="N25" s="1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3"/>
      <c r="B26" s="13"/>
      <c r="C26" s="13"/>
      <c r="D26" s="13"/>
      <c r="E26" s="14"/>
      <c r="F26" s="15"/>
      <c r="G26" s="16"/>
      <c r="H26" s="17"/>
      <c r="I26" s="17"/>
      <c r="J26" s="17"/>
      <c r="K26" s="16"/>
      <c r="L26" s="17"/>
      <c r="M26" s="17"/>
      <c r="N26" s="1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19"/>
      <c r="C27" s="19"/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19"/>
      <c r="C28" s="19"/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19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19"/>
      <c r="C30" s="19"/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19"/>
      <c r="C31" s="19"/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19"/>
      <c r="C32" s="19"/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G2:J2"/>
    <mergeCell ref="K2:N2"/>
    <mergeCell ref="A1:N1"/>
    <mergeCell ref="A2:A3"/>
    <mergeCell ref="B2:B3"/>
    <mergeCell ref="C2:C3"/>
    <mergeCell ref="D2:D3"/>
    <mergeCell ref="E2:E3"/>
    <mergeCell ref="F2:F3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baseColWidth="10" defaultColWidth="12.625" defaultRowHeight="15" customHeight="1"/>
  <cols>
    <col min="1" max="1" width="34.5" customWidth="1"/>
    <col min="2" max="3" width="14.25" customWidth="1"/>
    <col min="4" max="4" width="12.875" customWidth="1"/>
    <col min="5" max="5" width="12.875" hidden="1" customWidth="1"/>
    <col min="6" max="6" width="12.875" customWidth="1"/>
    <col min="7" max="7" width="30.25" customWidth="1"/>
    <col min="8" max="26" width="10" customWidth="1"/>
  </cols>
  <sheetData>
    <row r="1" spans="1:7" ht="64.5" customHeight="1">
      <c r="A1" s="59" t="s">
        <v>17</v>
      </c>
      <c r="B1" s="54"/>
      <c r="C1" s="54"/>
      <c r="D1" s="54"/>
      <c r="E1" s="54"/>
      <c r="F1" s="54"/>
      <c r="G1" s="55"/>
    </row>
    <row r="2" spans="1:7" ht="31.5" customHeight="1">
      <c r="A2" s="20" t="s">
        <v>18</v>
      </c>
      <c r="B2" s="21" t="s">
        <v>19</v>
      </c>
      <c r="C2" s="20" t="s">
        <v>9</v>
      </c>
      <c r="D2" s="20" t="s">
        <v>20</v>
      </c>
      <c r="E2" s="22" t="s">
        <v>12</v>
      </c>
      <c r="F2" s="23" t="s">
        <v>11</v>
      </c>
      <c r="G2" s="22" t="s">
        <v>21</v>
      </c>
    </row>
    <row r="3" spans="1:7" ht="14.25" customHeight="1">
      <c r="A3" s="24" t="s">
        <v>22</v>
      </c>
      <c r="B3" s="25">
        <v>6142680</v>
      </c>
      <c r="C3" s="25">
        <v>6332042</v>
      </c>
      <c r="D3" s="25">
        <v>3404613.72</v>
      </c>
      <c r="E3" s="26">
        <f t="shared" ref="E3:E7" si="0">D3*100%/C3</f>
        <v>0.5376802175348806</v>
      </c>
      <c r="F3" s="25">
        <f t="shared" ref="F3:F7" si="1">C3-D3</f>
        <v>2927428.28</v>
      </c>
      <c r="G3" s="27" t="s">
        <v>23</v>
      </c>
    </row>
    <row r="4" spans="1:7" ht="14.25" customHeight="1">
      <c r="A4" s="18" t="s">
        <v>24</v>
      </c>
      <c r="B4" s="28">
        <v>4041078</v>
      </c>
      <c r="C4" s="28">
        <v>2767117</v>
      </c>
      <c r="D4" s="28">
        <v>623119.71</v>
      </c>
      <c r="E4" s="26">
        <f t="shared" si="0"/>
        <v>0.22518733757914824</v>
      </c>
      <c r="F4" s="25">
        <f t="shared" si="1"/>
        <v>2143997.29</v>
      </c>
      <c r="G4" s="29"/>
    </row>
    <row r="5" spans="1:7" ht="14.25" customHeight="1">
      <c r="A5" s="18" t="s">
        <v>25</v>
      </c>
      <c r="B5" s="28">
        <v>236982</v>
      </c>
      <c r="C5" s="28">
        <v>529960</v>
      </c>
      <c r="D5" s="28">
        <v>212864.97</v>
      </c>
      <c r="E5" s="26">
        <f t="shared" si="0"/>
        <v>0.40166233300626464</v>
      </c>
      <c r="F5" s="25">
        <f t="shared" si="1"/>
        <v>317095.03000000003</v>
      </c>
      <c r="G5" s="29"/>
    </row>
    <row r="6" spans="1:7" ht="14.25" customHeight="1">
      <c r="A6" s="18" t="s">
        <v>26</v>
      </c>
      <c r="B6" s="28">
        <v>79260</v>
      </c>
      <c r="C6" s="28">
        <v>185423</v>
      </c>
      <c r="D6" s="28">
        <v>22128.58</v>
      </c>
      <c r="E6" s="26">
        <f t="shared" si="0"/>
        <v>0.11934107419252198</v>
      </c>
      <c r="F6" s="25">
        <f t="shared" si="1"/>
        <v>163294.41999999998</v>
      </c>
      <c r="G6" s="29"/>
    </row>
    <row r="7" spans="1:7" ht="14.25" customHeight="1">
      <c r="A7" s="18" t="s">
        <v>27</v>
      </c>
      <c r="B7" s="28">
        <v>0</v>
      </c>
      <c r="C7" s="28">
        <v>685458</v>
      </c>
      <c r="D7" s="28">
        <v>644158.18999999994</v>
      </c>
      <c r="E7" s="26">
        <f t="shared" si="0"/>
        <v>0.93974859145272205</v>
      </c>
      <c r="F7" s="25">
        <f t="shared" si="1"/>
        <v>41299.810000000056</v>
      </c>
      <c r="G7" s="29"/>
    </row>
    <row r="8" spans="1:7" ht="14.25" customHeight="1">
      <c r="A8" s="30" t="s">
        <v>28</v>
      </c>
      <c r="B8" s="31">
        <f t="shared" ref="B8:F8" si="2">SUM(B3:B7)</f>
        <v>10500000</v>
      </c>
      <c r="C8" s="31">
        <f t="shared" si="2"/>
        <v>10500000</v>
      </c>
      <c r="D8" s="31">
        <f t="shared" si="2"/>
        <v>4906885.17</v>
      </c>
      <c r="E8" s="31">
        <f t="shared" si="2"/>
        <v>2.2236195537655377</v>
      </c>
      <c r="F8" s="31">
        <f t="shared" si="2"/>
        <v>5593114.8300000001</v>
      </c>
      <c r="G8" s="32" t="s">
        <v>23</v>
      </c>
    </row>
    <row r="9" spans="1:7" ht="14.25" customHeight="1">
      <c r="A9" s="18"/>
      <c r="B9" s="33"/>
      <c r="C9" s="33"/>
      <c r="D9" s="33"/>
      <c r="E9" s="33"/>
      <c r="F9" s="33"/>
      <c r="G9" s="32" t="s">
        <v>23</v>
      </c>
    </row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G1"/>
  </mergeCells>
  <pageMargins left="0.7" right="0.7" top="0.75" bottom="0.75" header="0" footer="0"/>
  <pageSetup scale="8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000"/>
  <sheetViews>
    <sheetView workbookViewId="0"/>
  </sheetViews>
  <sheetFormatPr baseColWidth="10" defaultColWidth="12.625" defaultRowHeight="15" customHeight="1"/>
  <cols>
    <col min="1" max="1" width="2.625" customWidth="1"/>
    <col min="2" max="2" width="44.875" customWidth="1"/>
    <col min="3" max="4" width="12.875" customWidth="1"/>
    <col min="5" max="5" width="12.875" hidden="1" customWidth="1"/>
    <col min="6" max="6" width="12.875" customWidth="1"/>
    <col min="7" max="7" width="30.25" customWidth="1"/>
    <col min="8" max="26" width="10" customWidth="1"/>
  </cols>
  <sheetData>
    <row r="1" spans="2:7" ht="65.25" customHeight="1">
      <c r="B1" s="59" t="s">
        <v>29</v>
      </c>
      <c r="C1" s="54"/>
      <c r="D1" s="54"/>
      <c r="E1" s="54"/>
      <c r="F1" s="54"/>
      <c r="G1" s="55"/>
    </row>
    <row r="2" spans="2:7" ht="15.75" customHeight="1">
      <c r="B2" s="60" t="s">
        <v>30</v>
      </c>
      <c r="C2" s="60" t="s">
        <v>9</v>
      </c>
      <c r="D2" s="60" t="s">
        <v>20</v>
      </c>
      <c r="E2" s="62" t="s">
        <v>12</v>
      </c>
      <c r="F2" s="62" t="s">
        <v>11</v>
      </c>
      <c r="G2" s="62" t="s">
        <v>21</v>
      </c>
    </row>
    <row r="3" spans="2:7" ht="15.75" customHeight="1">
      <c r="B3" s="61"/>
      <c r="C3" s="61"/>
      <c r="D3" s="61"/>
      <c r="E3" s="61"/>
      <c r="F3" s="61"/>
      <c r="G3" s="61"/>
    </row>
    <row r="4" spans="2:7" ht="14.25" customHeight="1">
      <c r="B4" s="34" t="s">
        <v>31</v>
      </c>
      <c r="C4" s="28">
        <v>1633512</v>
      </c>
      <c r="D4" s="28">
        <v>683872.47</v>
      </c>
      <c r="E4" s="35">
        <f t="shared" ref="E4:E17" si="0">D4*100%/C4</f>
        <v>0.41865163524969512</v>
      </c>
      <c r="F4" s="28">
        <f t="shared" ref="F4:F16" si="1">C4-D4</f>
        <v>949639.53</v>
      </c>
      <c r="G4" s="29"/>
    </row>
    <row r="5" spans="2:7" ht="14.25" customHeight="1">
      <c r="B5" s="34" t="s">
        <v>32</v>
      </c>
      <c r="C5" s="28">
        <v>34200</v>
      </c>
      <c r="D5" s="28">
        <v>17800</v>
      </c>
      <c r="E5" s="35">
        <f t="shared" si="0"/>
        <v>0.52046783625730997</v>
      </c>
      <c r="F5" s="28">
        <f t="shared" si="1"/>
        <v>16400</v>
      </c>
      <c r="G5" s="29"/>
    </row>
    <row r="6" spans="2:7" ht="17.25" customHeight="1">
      <c r="B6" s="34" t="s">
        <v>33</v>
      </c>
      <c r="C6" s="28">
        <v>49500</v>
      </c>
      <c r="D6" s="28">
        <v>20243.95</v>
      </c>
      <c r="E6" s="35">
        <f t="shared" si="0"/>
        <v>0.40896868686868687</v>
      </c>
      <c r="F6" s="28">
        <f t="shared" si="1"/>
        <v>29256.05</v>
      </c>
      <c r="G6" s="29"/>
    </row>
    <row r="7" spans="2:7" ht="14.25" customHeight="1">
      <c r="B7" s="34" t="s">
        <v>34</v>
      </c>
      <c r="C7" s="28">
        <v>663000</v>
      </c>
      <c r="D7" s="28">
        <v>348931.45</v>
      </c>
      <c r="E7" s="35">
        <f t="shared" si="0"/>
        <v>0.52629177978883868</v>
      </c>
      <c r="F7" s="28">
        <f t="shared" si="1"/>
        <v>314068.55</v>
      </c>
      <c r="G7" s="29"/>
    </row>
    <row r="8" spans="2:7" ht="14.25" customHeight="1">
      <c r="B8" s="34" t="s">
        <v>35</v>
      </c>
      <c r="C8" s="28">
        <v>1332000</v>
      </c>
      <c r="D8" s="28">
        <v>915346.23</v>
      </c>
      <c r="E8" s="35">
        <f t="shared" si="0"/>
        <v>0.6871968693693693</v>
      </c>
      <c r="F8" s="28">
        <f t="shared" si="1"/>
        <v>416653.77</v>
      </c>
      <c r="G8" s="29"/>
    </row>
    <row r="9" spans="2:7" ht="14.25" customHeight="1">
      <c r="B9" s="34" t="s">
        <v>36</v>
      </c>
      <c r="C9" s="36">
        <v>27000</v>
      </c>
      <c r="D9" s="36">
        <v>9822.58</v>
      </c>
      <c r="E9" s="35">
        <f t="shared" si="0"/>
        <v>0.36379925925925927</v>
      </c>
      <c r="F9" s="28">
        <f t="shared" si="1"/>
        <v>17177.419999999998</v>
      </c>
      <c r="G9" s="29"/>
    </row>
    <row r="10" spans="2:7" ht="14.25" customHeight="1">
      <c r="B10" s="34" t="s">
        <v>37</v>
      </c>
      <c r="C10" s="36">
        <v>18000</v>
      </c>
      <c r="D10" s="36">
        <v>12411.55</v>
      </c>
      <c r="E10" s="35">
        <f t="shared" si="0"/>
        <v>0.68953055555555554</v>
      </c>
      <c r="F10" s="28">
        <f t="shared" si="1"/>
        <v>5588.4500000000007</v>
      </c>
      <c r="G10" s="29"/>
    </row>
    <row r="11" spans="2:7" ht="14.25" customHeight="1">
      <c r="B11" s="34" t="s">
        <v>38</v>
      </c>
      <c r="C11" s="36">
        <v>1266000</v>
      </c>
      <c r="D11" s="36">
        <v>666894.84</v>
      </c>
      <c r="E11" s="35">
        <f t="shared" si="0"/>
        <v>0.52677317535545021</v>
      </c>
      <c r="F11" s="28">
        <f t="shared" si="1"/>
        <v>599105.16</v>
      </c>
      <c r="G11" s="29"/>
    </row>
    <row r="12" spans="2:7" ht="14.25" customHeight="1">
      <c r="B12" s="34" t="s">
        <v>39</v>
      </c>
      <c r="C12" s="36">
        <v>420306</v>
      </c>
      <c r="D12" s="36">
        <v>252227.22</v>
      </c>
      <c r="E12" s="35">
        <f t="shared" si="0"/>
        <v>0.60010378153059918</v>
      </c>
      <c r="F12" s="28">
        <f t="shared" si="1"/>
        <v>168078.78</v>
      </c>
      <c r="G12" s="29"/>
    </row>
    <row r="13" spans="2:7" ht="14.25" customHeight="1">
      <c r="B13" s="34" t="s">
        <v>40</v>
      </c>
      <c r="C13" s="36">
        <v>180562</v>
      </c>
      <c r="D13" s="36">
        <v>109708.62</v>
      </c>
      <c r="E13" s="35">
        <f t="shared" si="0"/>
        <v>0.60759528582979805</v>
      </c>
      <c r="F13" s="28">
        <f t="shared" si="1"/>
        <v>70853.38</v>
      </c>
      <c r="G13" s="29"/>
    </row>
    <row r="14" spans="2:7" ht="14.25" customHeight="1">
      <c r="B14" s="34" t="s">
        <v>41</v>
      </c>
      <c r="C14" s="36">
        <v>349085</v>
      </c>
      <c r="D14" s="36">
        <v>116599.01</v>
      </c>
      <c r="E14" s="35">
        <f t="shared" si="0"/>
        <v>0.33401323459902316</v>
      </c>
      <c r="F14" s="28">
        <f t="shared" si="1"/>
        <v>232485.99</v>
      </c>
      <c r="G14" s="29"/>
    </row>
    <row r="15" spans="2:7" ht="14.25" customHeight="1">
      <c r="B15" s="34" t="s">
        <v>42</v>
      </c>
      <c r="C15" s="36">
        <v>349077</v>
      </c>
      <c r="D15" s="36">
        <v>250609.49</v>
      </c>
      <c r="E15" s="37">
        <f t="shared" si="0"/>
        <v>0.7179203728690231</v>
      </c>
      <c r="F15" s="28">
        <f t="shared" si="1"/>
        <v>98467.510000000009</v>
      </c>
      <c r="G15" s="29"/>
    </row>
    <row r="16" spans="2:7" ht="14.25" customHeight="1">
      <c r="B16" s="34" t="s">
        <v>43</v>
      </c>
      <c r="C16" s="36">
        <v>9800</v>
      </c>
      <c r="D16" s="36">
        <v>146.31</v>
      </c>
      <c r="E16" s="37">
        <f t="shared" si="0"/>
        <v>1.4929591836734694E-2</v>
      </c>
      <c r="F16" s="28">
        <f t="shared" si="1"/>
        <v>9653.69</v>
      </c>
      <c r="G16" s="29"/>
    </row>
    <row r="17" spans="2:6" ht="14.25" customHeight="1">
      <c r="B17" s="38" t="s">
        <v>28</v>
      </c>
      <c r="C17" s="39">
        <f t="shared" ref="C17:D17" si="2">SUM(C4:C16)</f>
        <v>6332042</v>
      </c>
      <c r="D17" s="39">
        <f t="shared" si="2"/>
        <v>3404613.72</v>
      </c>
      <c r="E17" s="40">
        <f t="shared" si="0"/>
        <v>0.5376802175348806</v>
      </c>
      <c r="F17" s="39">
        <f>SUM(F4:F16)</f>
        <v>2927428.28</v>
      </c>
    </row>
    <row r="18" spans="2:6" ht="14.25" customHeight="1"/>
    <row r="19" spans="2:6" ht="14.25" customHeight="1"/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B1:G1"/>
    <mergeCell ref="B2:B3"/>
    <mergeCell ref="C2:C3"/>
    <mergeCell ref="D2:D3"/>
    <mergeCell ref="E2:E3"/>
    <mergeCell ref="F2:F3"/>
    <mergeCell ref="G2:G3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00"/>
  <sheetViews>
    <sheetView workbookViewId="0"/>
  </sheetViews>
  <sheetFormatPr baseColWidth="10" defaultColWidth="12.625" defaultRowHeight="15" customHeight="1"/>
  <cols>
    <col min="1" max="1" width="22.625" customWidth="1"/>
    <col min="2" max="5" width="11.125" customWidth="1"/>
    <col min="6" max="6" width="31" customWidth="1"/>
    <col min="7" max="26" width="10" customWidth="1"/>
  </cols>
  <sheetData>
    <row r="1" spans="1:6" ht="73.5" customHeight="1">
      <c r="A1" s="59" t="s">
        <v>44</v>
      </c>
      <c r="B1" s="54"/>
      <c r="C1" s="54"/>
      <c r="D1" s="54"/>
      <c r="E1" s="54"/>
      <c r="F1" s="55"/>
    </row>
    <row r="2" spans="1:6" ht="14.25" customHeight="1">
      <c r="A2" s="23" t="s">
        <v>45</v>
      </c>
      <c r="B2" s="21" t="s">
        <v>9</v>
      </c>
      <c r="C2" s="21" t="s">
        <v>46</v>
      </c>
      <c r="D2" s="23" t="s">
        <v>11</v>
      </c>
      <c r="E2" s="23" t="s">
        <v>12</v>
      </c>
      <c r="F2" s="23" t="s">
        <v>47</v>
      </c>
    </row>
    <row r="3" spans="1:6" ht="14.25" customHeight="1">
      <c r="A3" s="29" t="s">
        <v>48</v>
      </c>
      <c r="B3" s="28">
        <v>185423</v>
      </c>
      <c r="C3" s="28">
        <v>22128.58</v>
      </c>
      <c r="D3" s="28">
        <f>B3-C3</f>
        <v>163294.41999999998</v>
      </c>
      <c r="E3" s="41">
        <f>C3*100%/B3</f>
        <v>0.11934107419252198</v>
      </c>
      <c r="F3" s="29"/>
    </row>
    <row r="4" spans="1:6" ht="14.25" customHeight="1">
      <c r="A4" s="29" t="s">
        <v>49</v>
      </c>
      <c r="B4" s="18"/>
      <c r="C4" s="18"/>
      <c r="D4" s="18"/>
      <c r="E4" s="18"/>
      <c r="F4" s="29"/>
    </row>
    <row r="5" spans="1:6" ht="14.25" customHeight="1">
      <c r="A5" s="29" t="s">
        <v>50</v>
      </c>
      <c r="B5" s="18"/>
      <c r="C5" s="18"/>
      <c r="D5" s="18"/>
      <c r="E5" s="18"/>
      <c r="F5" s="29"/>
    </row>
    <row r="6" spans="1:6" ht="14.25" customHeight="1">
      <c r="A6" s="29" t="s">
        <v>51</v>
      </c>
      <c r="B6" s="18"/>
      <c r="C6" s="18"/>
      <c r="D6" s="18"/>
      <c r="E6" s="18"/>
      <c r="F6" s="29"/>
    </row>
    <row r="7" spans="1:6" ht="14.25" customHeight="1">
      <c r="A7" s="29"/>
      <c r="B7" s="18"/>
      <c r="C7" s="18"/>
      <c r="D7" s="18"/>
      <c r="E7" s="18"/>
      <c r="F7" s="29"/>
    </row>
    <row r="8" spans="1:6" ht="14.25" customHeight="1">
      <c r="A8" s="29"/>
      <c r="B8" s="18"/>
      <c r="C8" s="18"/>
      <c r="D8" s="18"/>
      <c r="E8" s="18"/>
      <c r="F8" s="29"/>
    </row>
    <row r="9" spans="1:6" ht="14.25" customHeight="1">
      <c r="A9" s="42" t="s">
        <v>52</v>
      </c>
      <c r="B9" s="28">
        <f t="shared" ref="B9:E9" si="0">SUM(B3:B8)</f>
        <v>185423</v>
      </c>
      <c r="C9" s="28">
        <f t="shared" si="0"/>
        <v>22128.58</v>
      </c>
      <c r="D9" s="28">
        <f t="shared" si="0"/>
        <v>163294.41999999998</v>
      </c>
      <c r="E9" s="41">
        <f t="shared" si="0"/>
        <v>0.11934107419252198</v>
      </c>
      <c r="F9" s="29"/>
    </row>
    <row r="10" spans="1:6" ht="14.25" customHeight="1"/>
    <row r="11" spans="1:6" ht="14.25" customHeight="1"/>
    <row r="12" spans="1:6" ht="14.25" customHeight="1"/>
    <row r="13" spans="1:6" ht="14.25" customHeight="1">
      <c r="A13" s="43"/>
    </row>
    <row r="14" spans="1:6" ht="14.25" customHeight="1">
      <c r="A14" s="43"/>
    </row>
    <row r="15" spans="1:6" ht="14.25" customHeight="1">
      <c r="A15" s="43"/>
    </row>
    <row r="16" spans="1:6" ht="14.25" customHeight="1">
      <c r="A16" s="43"/>
    </row>
    <row r="17" spans="1:6" ht="14.25" customHeight="1"/>
    <row r="18" spans="1:6" ht="14.25" customHeight="1"/>
    <row r="19" spans="1:6" ht="14.25" customHeight="1"/>
    <row r="20" spans="1:6" ht="14.25" customHeight="1">
      <c r="A20" s="59" t="s">
        <v>44</v>
      </c>
      <c r="B20" s="54"/>
      <c r="C20" s="54"/>
      <c r="D20" s="54"/>
      <c r="E20" s="54"/>
      <c r="F20" s="55"/>
    </row>
    <row r="21" spans="1:6" ht="14.25" customHeight="1">
      <c r="A21" s="23" t="s">
        <v>53</v>
      </c>
      <c r="B21" s="21" t="s">
        <v>9</v>
      </c>
      <c r="C21" s="21" t="s">
        <v>46</v>
      </c>
      <c r="D21" s="23" t="s">
        <v>11</v>
      </c>
      <c r="E21" s="23" t="s">
        <v>12</v>
      </c>
      <c r="F21" s="23" t="s">
        <v>47</v>
      </c>
    </row>
    <row r="22" spans="1:6" ht="14.25" customHeight="1">
      <c r="A22" s="44">
        <v>322</v>
      </c>
      <c r="B22" s="45">
        <v>7000</v>
      </c>
      <c r="C22" s="45">
        <v>4608.58</v>
      </c>
      <c r="D22" s="45">
        <f t="shared" ref="D22:D26" si="1">B22-C22</f>
        <v>2391.42</v>
      </c>
      <c r="E22" s="46">
        <f t="shared" ref="E22:E26" si="2">C22*100%/B22</f>
        <v>0.65836857142857141</v>
      </c>
      <c r="F22" s="47"/>
    </row>
    <row r="23" spans="1:6" ht="14.25" customHeight="1">
      <c r="A23" s="44">
        <v>324</v>
      </c>
      <c r="B23" s="45">
        <v>23223</v>
      </c>
      <c r="C23" s="45">
        <v>15720</v>
      </c>
      <c r="D23" s="45">
        <f t="shared" si="1"/>
        <v>7503</v>
      </c>
      <c r="E23" s="46">
        <f t="shared" si="2"/>
        <v>0.67691512724454206</v>
      </c>
      <c r="F23" s="47"/>
    </row>
    <row r="24" spans="1:6" ht="14.25" customHeight="1">
      <c r="A24" s="44">
        <v>326</v>
      </c>
      <c r="B24" s="45">
        <v>4800</v>
      </c>
      <c r="C24" s="45">
        <v>1800</v>
      </c>
      <c r="D24" s="45">
        <f t="shared" si="1"/>
        <v>3000</v>
      </c>
      <c r="E24" s="46">
        <f t="shared" si="2"/>
        <v>0.375</v>
      </c>
      <c r="F24" s="47"/>
    </row>
    <row r="25" spans="1:6" ht="14.25" customHeight="1">
      <c r="A25" s="44">
        <v>328</v>
      </c>
      <c r="B25" s="45">
        <v>147700</v>
      </c>
      <c r="C25" s="45">
        <v>0</v>
      </c>
      <c r="D25" s="45">
        <f t="shared" si="1"/>
        <v>147700</v>
      </c>
      <c r="E25" s="46">
        <f t="shared" si="2"/>
        <v>0</v>
      </c>
      <c r="F25" s="47"/>
    </row>
    <row r="26" spans="1:6" ht="14.25" customHeight="1">
      <c r="A26" s="44">
        <v>329</v>
      </c>
      <c r="B26" s="45">
        <v>2700</v>
      </c>
      <c r="C26" s="45">
        <v>0</v>
      </c>
      <c r="D26" s="45">
        <f t="shared" si="1"/>
        <v>2700</v>
      </c>
      <c r="E26" s="46">
        <f t="shared" si="2"/>
        <v>0</v>
      </c>
      <c r="F26" s="47"/>
    </row>
    <row r="27" spans="1:6" ht="14.25" customHeight="1">
      <c r="A27" s="42" t="s">
        <v>54</v>
      </c>
      <c r="B27" s="36">
        <f t="shared" ref="B27:D27" si="3">SUM(B22:B26)</f>
        <v>185423</v>
      </c>
      <c r="C27" s="36">
        <f t="shared" si="3"/>
        <v>22128.58</v>
      </c>
      <c r="D27" s="36">
        <f t="shared" si="3"/>
        <v>163294.42000000001</v>
      </c>
      <c r="E27" s="29"/>
      <c r="F27" s="29"/>
    </row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F1"/>
    <mergeCell ref="A20:F20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1000"/>
  <sheetViews>
    <sheetView workbookViewId="0"/>
  </sheetViews>
  <sheetFormatPr baseColWidth="10" defaultColWidth="12.625" defaultRowHeight="15" customHeight="1"/>
  <cols>
    <col min="1" max="1" width="1.5" customWidth="1"/>
    <col min="2" max="2" width="27.25" customWidth="1"/>
    <col min="3" max="4" width="13.625" customWidth="1"/>
    <col min="5" max="5" width="13.625" hidden="1" customWidth="1"/>
    <col min="6" max="6" width="13.625" customWidth="1"/>
    <col min="7" max="7" width="30.25" customWidth="1"/>
    <col min="8" max="26" width="10" customWidth="1"/>
  </cols>
  <sheetData>
    <row r="1" spans="2:9" ht="14.25" customHeight="1"/>
    <row r="2" spans="2:9" ht="69.75" customHeight="1">
      <c r="B2" s="59" t="s">
        <v>55</v>
      </c>
      <c r="C2" s="54"/>
      <c r="D2" s="54"/>
      <c r="E2" s="54"/>
      <c r="F2" s="54"/>
      <c r="G2" s="55"/>
    </row>
    <row r="3" spans="2:9" ht="15.75" customHeight="1">
      <c r="B3" s="60" t="s">
        <v>56</v>
      </c>
      <c r="C3" s="60" t="s">
        <v>9</v>
      </c>
      <c r="D3" s="60" t="s">
        <v>46</v>
      </c>
      <c r="E3" s="62" t="s">
        <v>12</v>
      </c>
      <c r="F3" s="62" t="s">
        <v>11</v>
      </c>
      <c r="G3" s="62" t="s">
        <v>21</v>
      </c>
    </row>
    <row r="4" spans="2:9" ht="15.75" customHeight="1">
      <c r="B4" s="58"/>
      <c r="C4" s="58"/>
      <c r="D4" s="58"/>
      <c r="E4" s="58"/>
      <c r="F4" s="58"/>
      <c r="G4" s="58"/>
    </row>
    <row r="5" spans="2:9" ht="14.25" customHeight="1">
      <c r="B5" s="48" t="s">
        <v>57</v>
      </c>
      <c r="C5" s="25">
        <v>10500000</v>
      </c>
      <c r="D5" s="25">
        <v>4906885.17</v>
      </c>
      <c r="E5" s="49">
        <f>D5/C5</f>
        <v>0.46732239714285712</v>
      </c>
      <c r="F5" s="25">
        <f>C5-D5</f>
        <v>5593114.8300000001</v>
      </c>
      <c r="G5" s="50">
        <v>46.73</v>
      </c>
    </row>
    <row r="6" spans="2:9" ht="14.25" customHeight="1">
      <c r="B6" s="18"/>
      <c r="C6" s="18"/>
      <c r="D6" s="18"/>
      <c r="E6" s="18"/>
      <c r="F6" s="18"/>
      <c r="G6" s="29"/>
    </row>
    <row r="7" spans="2:9" ht="14.25" customHeight="1">
      <c r="B7" s="18"/>
      <c r="C7" s="18"/>
      <c r="D7" s="18"/>
      <c r="E7" s="18"/>
      <c r="F7" s="18"/>
      <c r="G7" s="29"/>
    </row>
    <row r="8" spans="2:9" ht="14.25" customHeight="1">
      <c r="B8" s="18"/>
      <c r="C8" s="18"/>
      <c r="D8" s="18"/>
      <c r="E8" s="18"/>
      <c r="F8" s="18"/>
      <c r="G8" s="29"/>
    </row>
    <row r="9" spans="2:9" ht="14.25" customHeight="1">
      <c r="B9" s="18"/>
      <c r="C9" s="18"/>
      <c r="D9" s="18"/>
      <c r="E9" s="18"/>
      <c r="F9" s="18"/>
      <c r="G9" s="29"/>
    </row>
    <row r="10" spans="2:9" ht="14.25" customHeight="1">
      <c r="B10" s="18"/>
      <c r="C10" s="18"/>
      <c r="D10" s="18"/>
      <c r="E10" s="18"/>
      <c r="F10" s="18"/>
      <c r="G10" s="29"/>
      <c r="I10" s="51"/>
    </row>
    <row r="11" spans="2:9" ht="14.25" customHeight="1">
      <c r="B11" s="18"/>
      <c r="C11" s="18"/>
      <c r="D11" s="18"/>
      <c r="E11" s="18"/>
      <c r="F11" s="18"/>
      <c r="G11" s="29"/>
    </row>
    <row r="12" spans="2:9" ht="14.25" customHeight="1"/>
    <row r="13" spans="2:9" ht="14.25" customHeight="1"/>
    <row r="14" spans="2:9" ht="14.25" customHeight="1"/>
    <row r="15" spans="2:9" ht="14.25" customHeight="1">
      <c r="H15" s="52"/>
    </row>
    <row r="16" spans="2:9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B2:G2"/>
    <mergeCell ref="B3:B4"/>
    <mergeCell ref="C3:C4"/>
    <mergeCell ref="D3:D4"/>
    <mergeCell ref="E3:E4"/>
    <mergeCell ref="F3:F4"/>
    <mergeCell ref="G3:G4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RED</vt:lpstr>
      <vt:lpstr>Grupo Gasto</vt:lpstr>
      <vt:lpstr>Grupo 0</vt:lpstr>
      <vt:lpstr>Inversión </vt:lpstr>
      <vt:lpstr>Finalidad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dcholotio</cp:lastModifiedBy>
  <dcterms:created xsi:type="dcterms:W3CDTF">2021-01-18T14:24:45Z</dcterms:created>
  <dcterms:modified xsi:type="dcterms:W3CDTF">2021-12-06T14:03:17Z</dcterms:modified>
</cp:coreProperties>
</file>