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leiva\Downloads\"/>
    </mc:Choice>
  </mc:AlternateContent>
  <bookViews>
    <workbookView xWindow="0" yWindow="0" windowWidth="28800" windowHeight="12330"/>
  </bookViews>
  <sheets>
    <sheet name="RED" sheetId="1" r:id="rId1"/>
    <sheet name="Grupo Gasto" sheetId="2" r:id="rId2"/>
    <sheet name="Grupo 0" sheetId="3" r:id="rId3"/>
    <sheet name="Inversión" sheetId="4" r:id="rId4"/>
    <sheet name="Finalidad" sheetId="5" r:id="rId5"/>
  </sheets>
  <calcPr calcId="162913"/>
  <extLst>
    <ext uri="GoogleSheetsCustomDataVersion1">
      <go:sheetsCustomData xmlns:go="http://customooxmlschemas.google.com/" r:id="rId9" roundtripDataSignature="AMtx7mjA7wDme0AnbZKIIuhs0tc83Rm8Mg=="/>
    </ext>
  </extLst>
</workbook>
</file>

<file path=xl/calcChain.xml><?xml version="1.0" encoding="utf-8"?>
<calcChain xmlns="http://schemas.openxmlformats.org/spreadsheetml/2006/main">
  <c r="F5" i="5" l="1"/>
  <c r="E5" i="5"/>
  <c r="E3" i="4"/>
  <c r="D3" i="4"/>
  <c r="F17" i="3"/>
  <c r="E17" i="3"/>
  <c r="D17" i="3"/>
  <c r="C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8" i="2"/>
  <c r="E8" i="2"/>
  <c r="F7" i="2"/>
  <c r="E7" i="2"/>
  <c r="F6" i="2"/>
  <c r="E6" i="2"/>
  <c r="F5" i="2"/>
  <c r="E5" i="2"/>
  <c r="F4" i="2"/>
  <c r="E4" i="2"/>
  <c r="N4" i="1"/>
  <c r="M4" i="1"/>
  <c r="J4" i="1"/>
  <c r="I4" i="1"/>
</calcChain>
</file>

<file path=xl/sharedStrings.xml><?xml version="1.0" encoding="utf-8"?>
<sst xmlns="http://schemas.openxmlformats.org/spreadsheetml/2006/main" count="92" uniqueCount="67">
  <si>
    <t>Comisión Presidencial contra la Discriminación y el Racismo contra los Pueblos Indígenas en Guatemala 
Resultados Estratégicos de Desarrollo (RED)
  Entidad, Estructura Programática Vinculada y Presupuesto Físico y Financiero
Primer Cuatrimestre Ejercicio Fiscal 2021</t>
  </si>
  <si>
    <t>No.</t>
  </si>
  <si>
    <t>Meta Estratégica de Desarrollo</t>
  </si>
  <si>
    <t>Meta Política General de Gobierno</t>
  </si>
  <si>
    <t>Resultado Estratégido de Desarrollo</t>
  </si>
  <si>
    <t>Estratura Programática</t>
  </si>
  <si>
    <t>Producción</t>
  </si>
  <si>
    <t>Financiero</t>
  </si>
  <si>
    <t>Físico</t>
  </si>
  <si>
    <t>Vigente</t>
  </si>
  <si>
    <t>Ejecutado Cuatrimestre</t>
  </si>
  <si>
    <t>Saldo por Ejecutar</t>
  </si>
  <si>
    <t>% Ejecución</t>
  </si>
  <si>
    <t>NA</t>
  </si>
  <si>
    <t>No existe asocio presupuestario con las celdas B4, C4 y D4.</t>
  </si>
  <si>
    <t xml:space="preserve">Producto Institucional: Personas, organizaciones e instituciones  capacitadas, sensibilizadas y asesoradas en la prevención y erradicación del racismo y la discriminación racial. </t>
  </si>
  <si>
    <t>Comisión Presidencial contra la Discriminación y el Racismo contra los Pueblos Indígenas en Guatemala 
Ejecución Financiera por Grupo de Gasto
Primer Cuatrimestre Ejercicio Fiscales 2021
En Quetzales</t>
  </si>
  <si>
    <t>Gurpo de Gasto</t>
  </si>
  <si>
    <t>Asignado</t>
  </si>
  <si>
    <t>Devengado</t>
  </si>
  <si>
    <t>Observaciones - justificación % de ejecución</t>
  </si>
  <si>
    <t>0 Servicio Personales</t>
  </si>
  <si>
    <t>Se han realizado la retribucion de los servicios personales prestados en relacion de dependencia o sin ella a la CODISRA</t>
  </si>
  <si>
    <t>100 Servicos No Personales</t>
  </si>
  <si>
    <t xml:space="preserve">Los servicios basicos se han realizado en las diferentes unidades de CODISRA.   Las acciones sustantivas están planificadas para el segundo cuatrimetre y en los dos primeros meses del tercer cuatrimestre. </t>
  </si>
  <si>
    <t>200 Materiales y Suministros</t>
  </si>
  <si>
    <t xml:space="preserve"> Se planifico en el segundo cuatrimestre la adquisicon de insumos para el funcionamiento institucional</t>
  </si>
  <si>
    <t>300 Propiedad, Planta, Equipo e Intangibles</t>
  </si>
  <si>
    <t>Para fortalecer a las diferentes unidades administrativas y operativas de CODISRA, se ha programado la adquisicion de equipo de computo para el segundo cuatrimestre</t>
  </si>
  <si>
    <t>400 Transferencia Corrientes</t>
  </si>
  <si>
    <t>En el segundo cuatrimestre se efectuaran los pagos que en ley a extrabajadores</t>
  </si>
  <si>
    <t>Comisión Presidencial contra la Discriminación y el Racismo contra los Pueblos Indígenas en Guatemala  
Ejecución Financiera del Grupo 0 Servicios Personales
Primer Cuatrimestre Ejercicio Fiscales 2021
En Quetzales</t>
  </si>
  <si>
    <t>Renglones Grupo 0</t>
  </si>
  <si>
    <t>011 Personal Permanente</t>
  </si>
  <si>
    <t>En relacion al pago de salarios por concepto del renglon presupuestario 011 Personal Permanente es de Q.532,783.87 durante el primer cuatrimestre</t>
  </si>
  <si>
    <t>012 Complemento Personal al Salario del Personal Permanente</t>
  </si>
  <si>
    <t>014 Complemento por Calidad Profesional al Personal Permanente</t>
  </si>
  <si>
    <t>015 Complemento Específicos al Personal Permanente</t>
  </si>
  <si>
    <t>022 Personal por Contrato</t>
  </si>
  <si>
    <t>En relacion al pago de honorarios por concepto del renglon presupuestario 022 Personal por Contrato es de Q.520,951.33 durante el primer cuatrimestre</t>
  </si>
  <si>
    <t>026 Complemento por Calidad Profesional al Personal Temporal</t>
  </si>
  <si>
    <t>027 Complemento Específicos al Personal Temporal</t>
  </si>
  <si>
    <t>029 Otras Remuneraciones de Personal Temporal</t>
  </si>
  <si>
    <t>En relacion al pago de honorarios por concepto del renglon presupuestario 029 Otras Remuneraciones de Personal Temporal es de Q.226,610.00 durante el primer cuatrimestre.</t>
  </si>
  <si>
    <t>031 Jornales</t>
  </si>
  <si>
    <t>En relacion al pago de salario por concepto del renglon presupuestario 031 Jornales es de Q.181,332.24 durante el primer cuatrimestre.</t>
  </si>
  <si>
    <t>033 Complemento Específicos al Personal por Jornal</t>
  </si>
  <si>
    <t>071  Aguinaldo</t>
  </si>
  <si>
    <t>En relacion al aguinaldo el primer 50% se jecuta en el primer cuatrimestre y el segundo 50% se ejecuta en el tercer cuatrimestre.</t>
  </si>
  <si>
    <t>072 Bonificación Anual (Bono 14)</t>
  </si>
  <si>
    <t xml:space="preserve">La bonificacion anual, (bono 14) se ejecutará en el segundo cuatrimestre.
</t>
  </si>
  <si>
    <t>073 Bono Vacacional</t>
  </si>
  <si>
    <t>El bono vacacional, se ejecutará en el tercer cuatrimestre.</t>
  </si>
  <si>
    <t>Totales</t>
  </si>
  <si>
    <t>Comisión Presidencial contra la Discriminación y el Racismo contra los Pueblos Indígenas en Guatemala  
Ejecución Financiera de la Inversión
Primer Cuatrimestre Ejercicio Fiscal 2021
En Quetzales</t>
  </si>
  <si>
    <t>Subgrupo Tipo de Gasto</t>
  </si>
  <si>
    <t>Ejecutado</t>
  </si>
  <si>
    <t>Justificación (+-) en ejeción física - financiera</t>
  </si>
  <si>
    <t>Equipamiento</t>
  </si>
  <si>
    <t>Obra Física</t>
  </si>
  <si>
    <t>N/A</t>
  </si>
  <si>
    <t>Inversión Financiera</t>
  </si>
  <si>
    <t>Transferencias de capital</t>
  </si>
  <si>
    <t>Comisión Presidencial contra la Discriminación y el Racismo contra los Pueblos Indígenas en Guatemala 
Ejecución Financiera por Finalidad
Primer Cuatrimestre Ejercicio Fiscales 2021
En Quetzales</t>
  </si>
  <si>
    <t>Finalidad</t>
  </si>
  <si>
    <t>110000 Protección Social</t>
  </si>
  <si>
    <r>
      <rPr>
        <sz val="11"/>
        <color theme="1"/>
        <rFont val="Calibri"/>
        <family val="2"/>
      </rPr>
      <t>La CODISRA, consciente de alcanzar la igualdad como un mecanismo de desarrollo, por motivos éticos, políticos y económicos; los resultados del 18.59</t>
    </r>
    <r>
      <rPr>
        <sz val="11"/>
        <color rgb="FFFF0000"/>
        <rFont val="Calibri"/>
        <family val="2"/>
      </rPr>
      <t>%</t>
    </r>
    <r>
      <rPr>
        <sz val="11"/>
        <color theme="1"/>
        <rFont val="Calibri"/>
        <family val="2"/>
      </rPr>
      <t xml:space="preserve"> alcanzados de las intervenciones realizadas en búsqueda de una convivencia armónica donde prevalezca el respeto y el cumplimiento efectivo de los Derechos Humanos de todas y todos los guatemaltecos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</si>
</sst>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??_);_(@_)"/>
    <numFmt numFmtId="165" formatCode="_(&quot;Q&quot;* #,##0.00_);_(&quot;Q&quot;* \(#,##0.00\);_(&quot;Q&quot;* &quot;-&quot;??_);_(@_)"/>
    <numFmt numFmtId="166" formatCode="_-* #,##0.00_-;\-* #,##0.00_-;_-* &quot;-&quot;??_-;_-@"/>
    <numFmt numFmtId="167" formatCode="_-* #,##0_-;\-* #,##0_-;_-* &quot;-&quot;??_-;_-@"/>
    <numFmt numFmtId="168" formatCode="000"/>
  </numFmts>
  <fonts count="10" x14ac:knownFonts="1">
    <font>
      <sz val="11"/>
      <color theme="1"/>
      <name val="Arial"/>
    </font>
    <font>
      <b/>
      <sz val="12"/>
      <color theme="1"/>
      <name val="Times New Roman"/>
      <family val="1"/>
    </font>
    <font>
      <sz val="1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rgb="FF000000"/>
      <name val="Times New Roman"/>
      <family val="1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0" borderId="0" xfId="0" applyFont="1"/>
    <xf numFmtId="164" fontId="1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right" vertical="top"/>
    </xf>
    <xf numFmtId="165" fontId="3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166" fontId="3" fillId="0" borderId="5" xfId="0" applyNumberFormat="1" applyFont="1" applyBorder="1"/>
    <xf numFmtId="9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wrapText="1"/>
    </xf>
    <xf numFmtId="166" fontId="3" fillId="0" borderId="6" xfId="0" applyNumberFormat="1" applyFont="1" applyBorder="1"/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7" fontId="3" fillId="0" borderId="6" xfId="0" applyNumberFormat="1" applyFont="1" applyBorder="1"/>
    <xf numFmtId="0" fontId="5" fillId="0" borderId="6" xfId="0" applyFont="1" applyBorder="1"/>
    <xf numFmtId="168" fontId="7" fillId="0" borderId="6" xfId="0" applyNumberFormat="1" applyFont="1" applyBorder="1" applyAlignment="1">
      <alignment horizontal="left" vertical="center" wrapText="1"/>
    </xf>
    <xf numFmtId="10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wrapText="1"/>
    </xf>
    <xf numFmtId="167" fontId="5" fillId="0" borderId="6" xfId="0" applyNumberFormat="1" applyFont="1" applyBorder="1"/>
    <xf numFmtId="166" fontId="5" fillId="0" borderId="6" xfId="0" applyNumberFormat="1" applyFont="1" applyBorder="1"/>
    <xf numFmtId="167" fontId="5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right"/>
    </xf>
    <xf numFmtId="167" fontId="8" fillId="0" borderId="6" xfId="0" applyNumberFormat="1" applyFont="1" applyBorder="1"/>
    <xf numFmtId="166" fontId="8" fillId="0" borderId="6" xfId="0" applyNumberFormat="1" applyFont="1" applyBorder="1"/>
    <xf numFmtId="10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9" fontId="3" fillId="0" borderId="6" xfId="0" applyNumberFormat="1" applyFont="1" applyBorder="1"/>
    <xf numFmtId="0" fontId="5" fillId="0" borderId="6" xfId="0" applyFont="1" applyBorder="1" applyAlignment="1"/>
    <xf numFmtId="0" fontId="8" fillId="0" borderId="0" xfId="0" applyFont="1"/>
    <xf numFmtId="0" fontId="8" fillId="0" borderId="0" xfId="0" applyFont="1" applyAlignment="1">
      <alignment wrapText="1"/>
    </xf>
    <xf numFmtId="0" fontId="5" fillId="0" borderId="9" xfId="0" applyFont="1" applyBorder="1"/>
    <xf numFmtId="0" fontId="3" fillId="0" borderId="5" xfId="0" applyFont="1" applyBorder="1" applyAlignment="1">
      <alignment horizontal="left"/>
    </xf>
    <xf numFmtId="10" fontId="3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5" borderId="1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2" fillId="0" borderId="8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N1"/>
    </sheetView>
  </sheetViews>
  <sheetFormatPr baseColWidth="10" defaultColWidth="12.625" defaultRowHeight="15" customHeight="1" x14ac:dyDescent="0.2"/>
  <cols>
    <col min="1" max="1" width="8" customWidth="1"/>
    <col min="2" max="5" width="18.125" customWidth="1"/>
    <col min="6" max="6" width="23.875" customWidth="1"/>
    <col min="7" max="13" width="18.125" customWidth="1"/>
    <col min="14" max="14" width="16.25" customWidth="1"/>
    <col min="15" max="26" width="10" customWidth="1"/>
  </cols>
  <sheetData>
    <row r="1" spans="1:26" ht="67.5" customHeight="1" x14ac:dyDescent="0.25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1" t="s">
        <v>7</v>
      </c>
      <c r="H2" s="52"/>
      <c r="I2" s="52"/>
      <c r="J2" s="53"/>
      <c r="K2" s="51" t="s">
        <v>8</v>
      </c>
      <c r="L2" s="52"/>
      <c r="M2" s="52"/>
      <c r="N2" s="5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25">
      <c r="A3" s="56"/>
      <c r="B3" s="56"/>
      <c r="C3" s="56"/>
      <c r="D3" s="56"/>
      <c r="E3" s="56"/>
      <c r="F3" s="56"/>
      <c r="G3" s="2" t="s">
        <v>9</v>
      </c>
      <c r="H3" s="2" t="s">
        <v>10</v>
      </c>
      <c r="I3" s="2" t="s">
        <v>11</v>
      </c>
      <c r="J3" s="2" t="s">
        <v>12</v>
      </c>
      <c r="K3" s="2" t="s">
        <v>9</v>
      </c>
      <c r="L3" s="2" t="s">
        <v>10</v>
      </c>
      <c r="M3" s="2" t="s">
        <v>12</v>
      </c>
      <c r="N3" s="2" t="s">
        <v>11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0.25" x14ac:dyDescent="0.25">
      <c r="A4" s="3">
        <v>1</v>
      </c>
      <c r="B4" s="4" t="s">
        <v>13</v>
      </c>
      <c r="C4" s="4" t="s">
        <v>13</v>
      </c>
      <c r="D4" s="4" t="s">
        <v>13</v>
      </c>
      <c r="E4" s="5" t="s">
        <v>14</v>
      </c>
      <c r="F4" s="6" t="s">
        <v>15</v>
      </c>
      <c r="G4" s="7">
        <v>10500000</v>
      </c>
      <c r="H4" s="8">
        <v>1951682.7</v>
      </c>
      <c r="I4" s="8">
        <f>G4-H4</f>
        <v>8548317.3000000007</v>
      </c>
      <c r="J4" s="9">
        <f>H4*100%/G4</f>
        <v>0.18587454285714286</v>
      </c>
      <c r="K4" s="10">
        <v>2474</v>
      </c>
      <c r="L4" s="11">
        <v>370</v>
      </c>
      <c r="M4" s="12">
        <f>L4*100/K4</f>
        <v>14.955537590945836</v>
      </c>
      <c r="N4" s="13">
        <f>K4-L4</f>
        <v>2104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4"/>
      <c r="B5" s="15"/>
      <c r="C5" s="15"/>
      <c r="D5" s="15"/>
      <c r="E5" s="16"/>
      <c r="F5" s="17"/>
      <c r="G5" s="7"/>
      <c r="H5" s="8"/>
      <c r="I5" s="8"/>
      <c r="J5" s="8"/>
      <c r="K5" s="7"/>
      <c r="L5" s="8"/>
      <c r="M5" s="8"/>
      <c r="N5" s="1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4"/>
      <c r="B6" s="15"/>
      <c r="C6" s="15"/>
      <c r="D6" s="15"/>
      <c r="E6" s="16"/>
      <c r="F6" s="17"/>
      <c r="G6" s="7"/>
      <c r="H6" s="8"/>
      <c r="I6" s="8"/>
      <c r="J6" s="8"/>
      <c r="K6" s="7"/>
      <c r="L6" s="8"/>
      <c r="M6" s="8"/>
      <c r="N6" s="1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4"/>
      <c r="B7" s="15"/>
      <c r="C7" s="15"/>
      <c r="D7" s="15"/>
      <c r="E7" s="16"/>
      <c r="F7" s="17"/>
      <c r="G7" s="7"/>
      <c r="H7" s="8"/>
      <c r="I7" s="8"/>
      <c r="J7" s="8"/>
      <c r="K7" s="7"/>
      <c r="L7" s="8"/>
      <c r="M7" s="8"/>
      <c r="N7" s="1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4"/>
      <c r="B8" s="15"/>
      <c r="C8" s="15"/>
      <c r="D8" s="15"/>
      <c r="E8" s="16"/>
      <c r="F8" s="17"/>
      <c r="G8" s="7"/>
      <c r="H8" s="8"/>
      <c r="I8" s="8"/>
      <c r="J8" s="8"/>
      <c r="K8" s="7"/>
      <c r="L8" s="8"/>
      <c r="M8" s="8"/>
      <c r="N8" s="1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4"/>
      <c r="B9" s="15"/>
      <c r="C9" s="15"/>
      <c r="D9" s="15"/>
      <c r="E9" s="16"/>
      <c r="F9" s="17"/>
      <c r="G9" s="7"/>
      <c r="H9" s="8"/>
      <c r="I9" s="8"/>
      <c r="J9" s="8"/>
      <c r="K9" s="7"/>
      <c r="L9" s="8"/>
      <c r="M9" s="8"/>
      <c r="N9" s="1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4"/>
      <c r="B10" s="15"/>
      <c r="C10" s="15"/>
      <c r="D10" s="15"/>
      <c r="E10" s="16"/>
      <c r="F10" s="17"/>
      <c r="G10" s="7"/>
      <c r="H10" s="8"/>
      <c r="I10" s="8"/>
      <c r="J10" s="8"/>
      <c r="K10" s="7"/>
      <c r="L10" s="8"/>
      <c r="M10" s="8"/>
      <c r="N10" s="1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4"/>
      <c r="B11" s="15"/>
      <c r="C11" s="15"/>
      <c r="D11" s="15"/>
      <c r="E11" s="16"/>
      <c r="F11" s="17"/>
      <c r="G11" s="7"/>
      <c r="H11" s="8"/>
      <c r="I11" s="8"/>
      <c r="J11" s="8"/>
      <c r="K11" s="7"/>
      <c r="L11" s="8"/>
      <c r="M11" s="8"/>
      <c r="N11" s="1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4"/>
      <c r="B12" s="15"/>
      <c r="C12" s="15"/>
      <c r="D12" s="15"/>
      <c r="E12" s="16"/>
      <c r="F12" s="17"/>
      <c r="G12" s="7"/>
      <c r="H12" s="8"/>
      <c r="I12" s="8"/>
      <c r="J12" s="8"/>
      <c r="K12" s="7"/>
      <c r="L12" s="8"/>
      <c r="M12" s="8"/>
      <c r="N12" s="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4"/>
      <c r="B13" s="15"/>
      <c r="C13" s="15"/>
      <c r="D13" s="15"/>
      <c r="E13" s="16"/>
      <c r="F13" s="17"/>
      <c r="G13" s="7"/>
      <c r="H13" s="8"/>
      <c r="I13" s="8"/>
      <c r="J13" s="8"/>
      <c r="K13" s="7"/>
      <c r="L13" s="8"/>
      <c r="M13" s="8"/>
      <c r="N13" s="1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4"/>
      <c r="B14" s="15"/>
      <c r="C14" s="15"/>
      <c r="D14" s="15"/>
      <c r="E14" s="16"/>
      <c r="F14" s="17"/>
      <c r="G14" s="7"/>
      <c r="H14" s="8"/>
      <c r="I14" s="8"/>
      <c r="J14" s="8"/>
      <c r="K14" s="7"/>
      <c r="L14" s="8"/>
      <c r="M14" s="8"/>
      <c r="N14" s="1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4"/>
      <c r="B15" s="15"/>
      <c r="C15" s="15"/>
      <c r="D15" s="15"/>
      <c r="E15" s="16"/>
      <c r="F15" s="17"/>
      <c r="G15" s="7"/>
      <c r="H15" s="8"/>
      <c r="I15" s="8"/>
      <c r="J15" s="8"/>
      <c r="K15" s="7"/>
      <c r="L15" s="8"/>
      <c r="M15" s="8"/>
      <c r="N15" s="1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4"/>
      <c r="B16" s="15"/>
      <c r="C16" s="15"/>
      <c r="D16" s="15"/>
      <c r="E16" s="16"/>
      <c r="F16" s="17"/>
      <c r="G16" s="7"/>
      <c r="H16" s="8"/>
      <c r="I16" s="8"/>
      <c r="J16" s="8"/>
      <c r="K16" s="7"/>
      <c r="L16" s="8"/>
      <c r="M16" s="8"/>
      <c r="N16" s="1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4"/>
      <c r="B17" s="15"/>
      <c r="C17" s="15"/>
      <c r="D17" s="15"/>
      <c r="E17" s="16"/>
      <c r="F17" s="17"/>
      <c r="G17" s="7"/>
      <c r="H17" s="8"/>
      <c r="I17" s="8"/>
      <c r="J17" s="8"/>
      <c r="K17" s="7"/>
      <c r="L17" s="8"/>
      <c r="M17" s="8"/>
      <c r="N17" s="1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4"/>
      <c r="B18" s="15"/>
      <c r="C18" s="15"/>
      <c r="D18" s="15"/>
      <c r="E18" s="16"/>
      <c r="F18" s="17"/>
      <c r="G18" s="7"/>
      <c r="H18" s="8"/>
      <c r="I18" s="8"/>
      <c r="J18" s="8"/>
      <c r="K18" s="7"/>
      <c r="L18" s="8"/>
      <c r="M18" s="8"/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4"/>
      <c r="B19" s="15"/>
      <c r="C19" s="15"/>
      <c r="D19" s="15"/>
      <c r="E19" s="16"/>
      <c r="F19" s="17"/>
      <c r="G19" s="7"/>
      <c r="H19" s="8"/>
      <c r="I19" s="8"/>
      <c r="J19" s="8"/>
      <c r="K19" s="7"/>
      <c r="L19" s="8"/>
      <c r="M19" s="8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4"/>
      <c r="B20" s="15"/>
      <c r="C20" s="15"/>
      <c r="D20" s="15"/>
      <c r="E20" s="16"/>
      <c r="F20" s="17"/>
      <c r="G20" s="7"/>
      <c r="H20" s="8"/>
      <c r="I20" s="8"/>
      <c r="J20" s="8"/>
      <c r="K20" s="7"/>
      <c r="L20" s="8"/>
      <c r="M20" s="8"/>
      <c r="N20" s="1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4"/>
      <c r="B21" s="15"/>
      <c r="C21" s="15"/>
      <c r="D21" s="15"/>
      <c r="E21" s="16"/>
      <c r="F21" s="17"/>
      <c r="G21" s="7"/>
      <c r="H21" s="8"/>
      <c r="I21" s="8"/>
      <c r="J21" s="8"/>
      <c r="K21" s="7"/>
      <c r="L21" s="8"/>
      <c r="M21" s="8"/>
      <c r="N21" s="1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4"/>
      <c r="B22" s="15"/>
      <c r="C22" s="15"/>
      <c r="D22" s="15"/>
      <c r="E22" s="16"/>
      <c r="F22" s="17"/>
      <c r="G22" s="7"/>
      <c r="H22" s="8"/>
      <c r="I22" s="8"/>
      <c r="J22" s="8"/>
      <c r="K22" s="7"/>
      <c r="L22" s="8"/>
      <c r="M22" s="8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4"/>
      <c r="B23" s="15"/>
      <c r="C23" s="15"/>
      <c r="D23" s="15"/>
      <c r="E23" s="16"/>
      <c r="F23" s="17"/>
      <c r="G23" s="7"/>
      <c r="H23" s="8"/>
      <c r="I23" s="8"/>
      <c r="J23" s="8"/>
      <c r="K23" s="7"/>
      <c r="L23" s="8"/>
      <c r="M23" s="8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4"/>
      <c r="B24" s="15"/>
      <c r="C24" s="15"/>
      <c r="D24" s="15"/>
      <c r="E24" s="16"/>
      <c r="F24" s="17"/>
      <c r="G24" s="7"/>
      <c r="H24" s="8"/>
      <c r="I24" s="8"/>
      <c r="J24" s="8"/>
      <c r="K24" s="7"/>
      <c r="L24" s="8"/>
      <c r="M24" s="8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4"/>
      <c r="B25" s="15"/>
      <c r="C25" s="15"/>
      <c r="D25" s="15"/>
      <c r="E25" s="16"/>
      <c r="F25" s="17"/>
      <c r="G25" s="7"/>
      <c r="H25" s="8"/>
      <c r="I25" s="8"/>
      <c r="J25" s="8"/>
      <c r="K25" s="7"/>
      <c r="L25" s="8"/>
      <c r="M25" s="8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4"/>
      <c r="B26" s="15"/>
      <c r="C26" s="15"/>
      <c r="D26" s="15"/>
      <c r="E26" s="16"/>
      <c r="F26" s="17"/>
      <c r="G26" s="7"/>
      <c r="H26" s="8"/>
      <c r="I26" s="8"/>
      <c r="J26" s="8"/>
      <c r="K26" s="7"/>
      <c r="L26" s="8"/>
      <c r="M26" s="8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9"/>
      <c r="C27" s="19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9"/>
      <c r="C28" s="19"/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9"/>
      <c r="C30" s="19"/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9"/>
      <c r="C31" s="19"/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9"/>
      <c r="C32" s="19"/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G2:J2"/>
    <mergeCell ref="K2:N2"/>
    <mergeCell ref="A1:N1"/>
    <mergeCell ref="A2:A3"/>
    <mergeCell ref="B2:B3"/>
    <mergeCell ref="C2:C3"/>
    <mergeCell ref="D2:D3"/>
    <mergeCell ref="E2:E3"/>
    <mergeCell ref="F2:F3"/>
  </mergeCells>
  <conditionalFormatting sqref="M4">
    <cfRule type="notContainsBlanks" dxfId="0" priority="1">
      <formula>LEN(TRIM(M4))&gt;0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G1"/>
    </sheetView>
  </sheetViews>
  <sheetFormatPr baseColWidth="10" defaultColWidth="12.625" defaultRowHeight="15" customHeight="1" x14ac:dyDescent="0.2"/>
  <cols>
    <col min="1" max="1" width="34.5" customWidth="1"/>
    <col min="2" max="6" width="12.875" customWidth="1"/>
    <col min="7" max="7" width="30.25" customWidth="1"/>
    <col min="8" max="26" width="10" customWidth="1"/>
  </cols>
  <sheetData>
    <row r="1" spans="1:7" ht="64.5" customHeight="1" x14ac:dyDescent="0.25">
      <c r="A1" s="57" t="s">
        <v>16</v>
      </c>
      <c r="B1" s="52"/>
      <c r="C1" s="52"/>
      <c r="D1" s="52"/>
      <c r="E1" s="52"/>
      <c r="F1" s="52"/>
      <c r="G1" s="53"/>
    </row>
    <row r="2" spans="1:7" ht="15.75" customHeight="1" x14ac:dyDescent="0.2">
      <c r="A2" s="58" t="s">
        <v>17</v>
      </c>
      <c r="B2" s="58" t="s">
        <v>18</v>
      </c>
      <c r="C2" s="58" t="s">
        <v>9</v>
      </c>
      <c r="D2" s="58" t="s">
        <v>19</v>
      </c>
      <c r="E2" s="59" t="s">
        <v>12</v>
      </c>
      <c r="F2" s="59" t="s">
        <v>11</v>
      </c>
      <c r="G2" s="59" t="s">
        <v>20</v>
      </c>
    </row>
    <row r="3" spans="1:7" ht="15.75" customHeight="1" x14ac:dyDescent="0.2">
      <c r="A3" s="56"/>
      <c r="B3" s="56"/>
      <c r="C3" s="56"/>
      <c r="D3" s="56"/>
      <c r="E3" s="56"/>
      <c r="F3" s="56"/>
      <c r="G3" s="56"/>
    </row>
    <row r="4" spans="1:7" ht="14.25" customHeight="1" x14ac:dyDescent="0.25">
      <c r="A4" s="20" t="s">
        <v>21</v>
      </c>
      <c r="B4" s="21">
        <v>6142680</v>
      </c>
      <c r="C4" s="21">
        <v>6332042</v>
      </c>
      <c r="D4" s="21">
        <v>1574356.5</v>
      </c>
      <c r="E4" s="22">
        <f t="shared" ref="E4:E8" si="0">D4*100%/C4</f>
        <v>0.24863330028448957</v>
      </c>
      <c r="F4" s="21">
        <f t="shared" ref="F4:F8" si="1">C4-D4</f>
        <v>4757685.5</v>
      </c>
      <c r="G4" s="23" t="s">
        <v>22</v>
      </c>
    </row>
    <row r="5" spans="1:7" ht="88.5" customHeight="1" x14ac:dyDescent="0.25">
      <c r="A5" s="18" t="s">
        <v>23</v>
      </c>
      <c r="B5" s="24">
        <v>4041078</v>
      </c>
      <c r="C5" s="24">
        <v>2767117</v>
      </c>
      <c r="D5" s="24">
        <v>274419.32</v>
      </c>
      <c r="E5" s="22">
        <f t="shared" si="0"/>
        <v>9.9171563761127554E-2</v>
      </c>
      <c r="F5" s="21">
        <f t="shared" si="1"/>
        <v>2492697.6800000002</v>
      </c>
      <c r="G5" s="25" t="s">
        <v>24</v>
      </c>
    </row>
    <row r="6" spans="1:7" ht="14.25" customHeight="1" x14ac:dyDescent="0.25">
      <c r="A6" s="18" t="s">
        <v>25</v>
      </c>
      <c r="B6" s="24">
        <v>236982</v>
      </c>
      <c r="C6" s="24">
        <v>529960</v>
      </c>
      <c r="D6" s="24">
        <v>102906.88</v>
      </c>
      <c r="E6" s="22">
        <f t="shared" si="0"/>
        <v>0.19417857951543513</v>
      </c>
      <c r="F6" s="21">
        <f t="shared" si="1"/>
        <v>427053.12</v>
      </c>
      <c r="G6" s="26" t="s">
        <v>26</v>
      </c>
    </row>
    <row r="7" spans="1:7" ht="14.25" customHeight="1" x14ac:dyDescent="0.25">
      <c r="A7" s="18" t="s">
        <v>27</v>
      </c>
      <c r="B7" s="24">
        <v>79260</v>
      </c>
      <c r="C7" s="24">
        <v>185423</v>
      </c>
      <c r="D7" s="24">
        <v>0</v>
      </c>
      <c r="E7" s="22">
        <f t="shared" si="0"/>
        <v>0</v>
      </c>
      <c r="F7" s="21">
        <f t="shared" si="1"/>
        <v>185423</v>
      </c>
      <c r="G7" s="26" t="s">
        <v>28</v>
      </c>
    </row>
    <row r="8" spans="1:7" ht="14.25" customHeight="1" x14ac:dyDescent="0.25">
      <c r="A8" s="18" t="s">
        <v>29</v>
      </c>
      <c r="B8" s="24">
        <v>0</v>
      </c>
      <c r="C8" s="24">
        <v>685458</v>
      </c>
      <c r="D8" s="24">
        <v>0</v>
      </c>
      <c r="E8" s="22">
        <f t="shared" si="0"/>
        <v>0</v>
      </c>
      <c r="F8" s="21">
        <f t="shared" si="1"/>
        <v>685458</v>
      </c>
      <c r="G8" s="26" t="s">
        <v>30</v>
      </c>
    </row>
    <row r="9" spans="1:7" ht="14.25" customHeight="1" x14ac:dyDescent="0.25">
      <c r="A9" s="18"/>
      <c r="B9" s="27"/>
      <c r="C9" s="27"/>
      <c r="D9" s="27"/>
      <c r="E9" s="27"/>
      <c r="F9" s="27"/>
      <c r="G9" s="28"/>
    </row>
    <row r="10" spans="1:7" ht="14.25" customHeight="1" x14ac:dyDescent="0.25">
      <c r="A10" s="18"/>
      <c r="B10" s="27"/>
      <c r="C10" s="27"/>
      <c r="D10" s="27"/>
      <c r="E10" s="27"/>
      <c r="F10" s="27"/>
      <c r="G10" s="28"/>
    </row>
    <row r="11" spans="1:7" ht="14.25" customHeight="1" x14ac:dyDescent="0.2"/>
    <row r="12" spans="1:7" ht="14.25" customHeight="1" x14ac:dyDescent="0.2"/>
    <row r="13" spans="1:7" ht="14.25" customHeight="1" x14ac:dyDescent="0.2"/>
    <row r="14" spans="1:7" ht="14.25" customHeight="1" x14ac:dyDescent="0.2"/>
    <row r="15" spans="1:7" ht="14.25" customHeight="1" x14ac:dyDescent="0.2"/>
    <row r="16" spans="1: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0"/>
  <sheetViews>
    <sheetView workbookViewId="0"/>
  </sheetViews>
  <sheetFormatPr baseColWidth="10" defaultColWidth="12.625" defaultRowHeight="15" customHeight="1" x14ac:dyDescent="0.2"/>
  <cols>
    <col min="1" max="1" width="2.625" customWidth="1"/>
    <col min="2" max="2" width="44.875" customWidth="1"/>
    <col min="3" max="6" width="12.875" customWidth="1"/>
    <col min="7" max="7" width="30.25" customWidth="1"/>
    <col min="8" max="26" width="10" customWidth="1"/>
  </cols>
  <sheetData>
    <row r="1" spans="2:7" ht="65.25" customHeight="1" x14ac:dyDescent="0.25">
      <c r="B1" s="57" t="s">
        <v>31</v>
      </c>
      <c r="C1" s="52"/>
      <c r="D1" s="52"/>
      <c r="E1" s="52"/>
      <c r="F1" s="52"/>
      <c r="G1" s="53"/>
    </row>
    <row r="2" spans="2:7" ht="15.75" customHeight="1" x14ac:dyDescent="0.2">
      <c r="B2" s="58" t="s">
        <v>32</v>
      </c>
      <c r="C2" s="58" t="s">
        <v>9</v>
      </c>
      <c r="D2" s="58" t="s">
        <v>19</v>
      </c>
      <c r="E2" s="59" t="s">
        <v>12</v>
      </c>
      <c r="F2" s="59" t="s">
        <v>11</v>
      </c>
      <c r="G2" s="59" t="s">
        <v>20</v>
      </c>
    </row>
    <row r="3" spans="2:7" ht="15.75" customHeight="1" x14ac:dyDescent="0.2">
      <c r="B3" s="60"/>
      <c r="C3" s="60"/>
      <c r="D3" s="60"/>
      <c r="E3" s="60"/>
      <c r="F3" s="60"/>
      <c r="G3" s="60"/>
    </row>
    <row r="4" spans="2:7" ht="14.25" customHeight="1" x14ac:dyDescent="0.25">
      <c r="B4" s="29" t="s">
        <v>33</v>
      </c>
      <c r="C4" s="27">
        <v>1633512</v>
      </c>
      <c r="D4" s="24">
        <v>339220.97</v>
      </c>
      <c r="E4" s="30">
        <f t="shared" ref="E4:E17" si="0">D4*100%/C4</f>
        <v>0.20766359230908618</v>
      </c>
      <c r="F4" s="24">
        <f t="shared" ref="F4:F16" si="1">C4-D4</f>
        <v>1294291.03</v>
      </c>
      <c r="G4" s="25" t="s">
        <v>34</v>
      </c>
    </row>
    <row r="5" spans="2:7" ht="14.25" customHeight="1" x14ac:dyDescent="0.25">
      <c r="B5" s="29" t="s">
        <v>35</v>
      </c>
      <c r="C5" s="27">
        <v>34200</v>
      </c>
      <c r="D5" s="24">
        <v>10400</v>
      </c>
      <c r="E5" s="30">
        <f t="shared" si="0"/>
        <v>0.30409356725146197</v>
      </c>
      <c r="F5" s="24">
        <f t="shared" si="1"/>
        <v>23800</v>
      </c>
      <c r="G5" s="31"/>
    </row>
    <row r="6" spans="2:7" ht="17.25" customHeight="1" x14ac:dyDescent="0.25">
      <c r="B6" s="29" t="s">
        <v>36</v>
      </c>
      <c r="C6" s="27">
        <v>49500</v>
      </c>
      <c r="D6" s="24">
        <v>9556.4500000000007</v>
      </c>
      <c r="E6" s="30">
        <f t="shared" si="0"/>
        <v>0.19305959595959599</v>
      </c>
      <c r="F6" s="24">
        <f t="shared" si="1"/>
        <v>39943.550000000003</v>
      </c>
      <c r="G6" s="31"/>
    </row>
    <row r="7" spans="2:7" ht="14.25" customHeight="1" x14ac:dyDescent="0.25">
      <c r="B7" s="29" t="s">
        <v>37</v>
      </c>
      <c r="C7" s="27">
        <v>663000</v>
      </c>
      <c r="D7" s="24">
        <v>173606.45</v>
      </c>
      <c r="E7" s="30">
        <f t="shared" si="0"/>
        <v>0.26184984917043741</v>
      </c>
      <c r="F7" s="24">
        <f t="shared" si="1"/>
        <v>489393.55</v>
      </c>
      <c r="G7" s="31"/>
    </row>
    <row r="8" spans="2:7" ht="14.25" customHeight="1" x14ac:dyDescent="0.25">
      <c r="B8" s="29" t="s">
        <v>38</v>
      </c>
      <c r="C8" s="27">
        <v>1332000</v>
      </c>
      <c r="D8" s="24">
        <v>511088.17</v>
      </c>
      <c r="E8" s="30">
        <f t="shared" si="0"/>
        <v>0.38369982732732733</v>
      </c>
      <c r="F8" s="24">
        <f t="shared" si="1"/>
        <v>820911.83000000007</v>
      </c>
      <c r="G8" s="25" t="s">
        <v>39</v>
      </c>
    </row>
    <row r="9" spans="2:7" ht="14.25" customHeight="1" x14ac:dyDescent="0.25">
      <c r="B9" s="29" t="s">
        <v>40</v>
      </c>
      <c r="C9" s="32">
        <v>27000</v>
      </c>
      <c r="D9" s="33">
        <v>3000</v>
      </c>
      <c r="E9" s="30">
        <f t="shared" si="0"/>
        <v>0.1111111111111111</v>
      </c>
      <c r="F9" s="24">
        <f t="shared" si="1"/>
        <v>24000</v>
      </c>
      <c r="G9" s="31"/>
    </row>
    <row r="10" spans="2:7" ht="14.25" customHeight="1" x14ac:dyDescent="0.25">
      <c r="B10" s="29" t="s">
        <v>41</v>
      </c>
      <c r="C10" s="32">
        <v>18000</v>
      </c>
      <c r="D10" s="33">
        <v>6863.16</v>
      </c>
      <c r="E10" s="30">
        <f t="shared" si="0"/>
        <v>0.38128666666666666</v>
      </c>
      <c r="F10" s="24">
        <f t="shared" si="1"/>
        <v>11136.84</v>
      </c>
      <c r="G10" s="31"/>
    </row>
    <row r="11" spans="2:7" ht="14.25" customHeight="1" x14ac:dyDescent="0.25">
      <c r="B11" s="29" t="s">
        <v>42</v>
      </c>
      <c r="C11" s="32">
        <v>1266000</v>
      </c>
      <c r="D11" s="33">
        <v>226610</v>
      </c>
      <c r="E11" s="30">
        <f t="shared" si="0"/>
        <v>0.17899684044233807</v>
      </c>
      <c r="F11" s="24">
        <f t="shared" si="1"/>
        <v>1039390</v>
      </c>
      <c r="G11" s="25" t="s">
        <v>43</v>
      </c>
    </row>
    <row r="12" spans="2:7" ht="14.25" customHeight="1" x14ac:dyDescent="0.25">
      <c r="B12" s="29" t="s">
        <v>44</v>
      </c>
      <c r="C12" s="32">
        <v>420306</v>
      </c>
      <c r="D12" s="33">
        <v>125896.2</v>
      </c>
      <c r="E12" s="30">
        <f t="shared" si="0"/>
        <v>0.29953462477337939</v>
      </c>
      <c r="F12" s="24">
        <f t="shared" si="1"/>
        <v>294409.8</v>
      </c>
      <c r="G12" s="25" t="s">
        <v>45</v>
      </c>
    </row>
    <row r="13" spans="2:7" ht="14.25" customHeight="1" x14ac:dyDescent="0.25">
      <c r="B13" s="29" t="s">
        <v>46</v>
      </c>
      <c r="C13" s="32">
        <v>180562</v>
      </c>
      <c r="D13" s="33">
        <v>55436.04</v>
      </c>
      <c r="E13" s="30">
        <f t="shared" si="0"/>
        <v>0.30701941715311087</v>
      </c>
      <c r="F13" s="24">
        <f t="shared" si="1"/>
        <v>125125.95999999999</v>
      </c>
      <c r="G13" s="31"/>
    </row>
    <row r="14" spans="2:7" ht="14.25" customHeight="1" x14ac:dyDescent="0.25">
      <c r="B14" s="29" t="s">
        <v>47</v>
      </c>
      <c r="C14" s="34">
        <v>349085</v>
      </c>
      <c r="D14" s="35">
        <v>112679.06</v>
      </c>
      <c r="E14" s="9">
        <f t="shared" si="0"/>
        <v>0.3227840210836902</v>
      </c>
      <c r="F14" s="36">
        <f t="shared" si="1"/>
        <v>236405.94</v>
      </c>
      <c r="G14" s="26" t="s">
        <v>48</v>
      </c>
    </row>
    <row r="15" spans="2:7" ht="32.25" customHeight="1" x14ac:dyDescent="0.25">
      <c r="B15" s="29" t="s">
        <v>49</v>
      </c>
      <c r="C15" s="34">
        <v>349077</v>
      </c>
      <c r="D15" s="35">
        <v>0</v>
      </c>
      <c r="E15" s="37">
        <f t="shared" si="0"/>
        <v>0</v>
      </c>
      <c r="F15" s="36">
        <f t="shared" si="1"/>
        <v>349077</v>
      </c>
      <c r="G15" s="26" t="s">
        <v>50</v>
      </c>
    </row>
    <row r="16" spans="2:7" ht="14.25" customHeight="1" x14ac:dyDescent="0.25">
      <c r="B16" s="29" t="s">
        <v>51</v>
      </c>
      <c r="C16" s="34">
        <v>9800</v>
      </c>
      <c r="D16" s="35">
        <v>0</v>
      </c>
      <c r="E16" s="37">
        <f t="shared" si="0"/>
        <v>0</v>
      </c>
      <c r="F16" s="36">
        <f t="shared" si="1"/>
        <v>9800</v>
      </c>
      <c r="G16" s="26" t="s">
        <v>52</v>
      </c>
    </row>
    <row r="17" spans="2:6" ht="14.25" customHeight="1" x14ac:dyDescent="0.25">
      <c r="B17" s="38" t="s">
        <v>53</v>
      </c>
      <c r="C17" s="39">
        <f t="shared" ref="C17:D17" si="2">SUM(C4:C16)</f>
        <v>6332042</v>
      </c>
      <c r="D17" s="40">
        <f t="shared" si="2"/>
        <v>1574356.5</v>
      </c>
      <c r="E17" s="41">
        <f t="shared" si="0"/>
        <v>0.24863330028448957</v>
      </c>
      <c r="F17" s="40">
        <f>SUM(F4:F16)</f>
        <v>4757685.5</v>
      </c>
    </row>
    <row r="18" spans="2:6" ht="14.25" customHeight="1" x14ac:dyDescent="0.2"/>
    <row r="19" spans="2:6" ht="14.25" customHeight="1" x14ac:dyDescent="0.2"/>
    <row r="20" spans="2:6" ht="14.25" customHeight="1" x14ac:dyDescent="0.2"/>
    <row r="21" spans="2:6" ht="14.25" customHeight="1" x14ac:dyDescent="0.2"/>
    <row r="22" spans="2:6" ht="14.25" customHeight="1" x14ac:dyDescent="0.2"/>
    <row r="23" spans="2:6" ht="14.25" customHeight="1" x14ac:dyDescent="0.2"/>
    <row r="24" spans="2:6" ht="14.25" customHeight="1" x14ac:dyDescent="0.2"/>
    <row r="25" spans="2:6" ht="14.25" customHeight="1" x14ac:dyDescent="0.2"/>
    <row r="26" spans="2:6" ht="14.25" customHeight="1" x14ac:dyDescent="0.2"/>
    <row r="27" spans="2:6" ht="14.25" customHeight="1" x14ac:dyDescent="0.2"/>
    <row r="28" spans="2:6" ht="14.25" customHeight="1" x14ac:dyDescent="0.2"/>
    <row r="29" spans="2:6" ht="14.25" customHeight="1" x14ac:dyDescent="0.2"/>
    <row r="30" spans="2:6" ht="14.25" customHeight="1" x14ac:dyDescent="0.2"/>
    <row r="31" spans="2:6" ht="14.25" customHeight="1" x14ac:dyDescent="0.2"/>
    <row r="32" spans="2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B1:G1"/>
    <mergeCell ref="B2:B3"/>
    <mergeCell ref="C2:C3"/>
    <mergeCell ref="D2:D3"/>
    <mergeCell ref="E2:E3"/>
    <mergeCell ref="F2:F3"/>
    <mergeCell ref="G2:G3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F1"/>
    </sheetView>
  </sheetViews>
  <sheetFormatPr baseColWidth="10" defaultColWidth="12.625" defaultRowHeight="15" customHeight="1" x14ac:dyDescent="0.2"/>
  <cols>
    <col min="1" max="1" width="22.625" customWidth="1"/>
    <col min="2" max="5" width="11.125" customWidth="1"/>
    <col min="6" max="6" width="31" customWidth="1"/>
    <col min="7" max="26" width="10" customWidth="1"/>
  </cols>
  <sheetData>
    <row r="1" spans="1:6" ht="73.5" customHeight="1" x14ac:dyDescent="0.25">
      <c r="A1" s="57" t="s">
        <v>54</v>
      </c>
      <c r="B1" s="52"/>
      <c r="C1" s="52"/>
      <c r="D1" s="52"/>
      <c r="E1" s="52"/>
      <c r="F1" s="53"/>
    </row>
    <row r="2" spans="1:6" ht="14.25" customHeight="1" x14ac:dyDescent="0.2">
      <c r="A2" s="42" t="s">
        <v>55</v>
      </c>
      <c r="B2" s="43" t="s">
        <v>9</v>
      </c>
      <c r="C2" s="43" t="s">
        <v>56</v>
      </c>
      <c r="D2" s="42" t="s">
        <v>11</v>
      </c>
      <c r="E2" s="42" t="s">
        <v>12</v>
      </c>
      <c r="F2" s="42" t="s">
        <v>57</v>
      </c>
    </row>
    <row r="3" spans="1:6" ht="14.25" customHeight="1" x14ac:dyDescent="0.25">
      <c r="A3" s="28" t="s">
        <v>58</v>
      </c>
      <c r="B3" s="24">
        <v>185423</v>
      </c>
      <c r="C3" s="24">
        <v>0</v>
      </c>
      <c r="D3" s="24">
        <f>B3-C3</f>
        <v>185423</v>
      </c>
      <c r="E3" s="44">
        <f>C3*100%/B3</f>
        <v>0</v>
      </c>
      <c r="F3" s="26" t="s">
        <v>28</v>
      </c>
    </row>
    <row r="4" spans="1:6" ht="14.25" customHeight="1" x14ac:dyDescent="0.25">
      <c r="A4" s="28" t="s">
        <v>59</v>
      </c>
      <c r="B4" s="18"/>
      <c r="C4" s="18"/>
      <c r="D4" s="18"/>
      <c r="E4" s="18"/>
      <c r="F4" s="45" t="s">
        <v>60</v>
      </c>
    </row>
    <row r="5" spans="1:6" ht="14.25" customHeight="1" x14ac:dyDescent="0.25">
      <c r="A5" s="28" t="s">
        <v>61</v>
      </c>
      <c r="B5" s="18"/>
      <c r="C5" s="18"/>
      <c r="D5" s="18"/>
      <c r="E5" s="18"/>
      <c r="F5" s="45" t="s">
        <v>60</v>
      </c>
    </row>
    <row r="6" spans="1:6" ht="14.25" customHeight="1" x14ac:dyDescent="0.25">
      <c r="A6" s="28" t="s">
        <v>62</v>
      </c>
      <c r="B6" s="18"/>
      <c r="C6" s="18"/>
      <c r="D6" s="18"/>
      <c r="E6" s="18"/>
      <c r="F6" s="45" t="s">
        <v>60</v>
      </c>
    </row>
    <row r="7" spans="1:6" ht="14.25" customHeight="1" x14ac:dyDescent="0.25">
      <c r="A7" s="28"/>
      <c r="B7" s="18"/>
      <c r="C7" s="18"/>
      <c r="D7" s="18"/>
      <c r="E7" s="18"/>
      <c r="F7" s="28"/>
    </row>
    <row r="8" spans="1:6" ht="14.25" customHeight="1" x14ac:dyDescent="0.25">
      <c r="A8" s="28"/>
      <c r="B8" s="18"/>
      <c r="C8" s="18"/>
      <c r="D8" s="18"/>
      <c r="E8" s="18"/>
      <c r="F8" s="28"/>
    </row>
    <row r="9" spans="1:6" ht="14.25" customHeight="1" x14ac:dyDescent="0.25">
      <c r="A9" s="28"/>
      <c r="B9" s="18"/>
      <c r="C9" s="18"/>
      <c r="D9" s="18"/>
      <c r="E9" s="18"/>
      <c r="F9" s="28"/>
    </row>
    <row r="10" spans="1:6" ht="14.25" customHeight="1" x14ac:dyDescent="0.2"/>
    <row r="11" spans="1:6" ht="14.25" customHeight="1" x14ac:dyDescent="0.2"/>
    <row r="12" spans="1:6" ht="14.25" customHeight="1" x14ac:dyDescent="0.2"/>
    <row r="13" spans="1:6" ht="14.25" customHeight="1" x14ac:dyDescent="0.25">
      <c r="A13" s="46"/>
    </row>
    <row r="14" spans="1:6" ht="14.25" customHeight="1" x14ac:dyDescent="0.25">
      <c r="A14" s="46"/>
    </row>
    <row r="15" spans="1:6" ht="14.25" customHeight="1" x14ac:dyDescent="0.25">
      <c r="A15" s="47"/>
    </row>
    <row r="16" spans="1:6" ht="14.25" customHeight="1" x14ac:dyDescent="0.25">
      <c r="A16" s="47"/>
    </row>
    <row r="17" spans="6:6" ht="14.25" customHeight="1" x14ac:dyDescent="0.2"/>
    <row r="18" spans="6:6" ht="14.25" customHeight="1" x14ac:dyDescent="0.2"/>
    <row r="19" spans="6:6" ht="14.25" customHeight="1" x14ac:dyDescent="0.2"/>
    <row r="20" spans="6:6" ht="14.25" customHeight="1" x14ac:dyDescent="0.2"/>
    <row r="21" spans="6:6" ht="14.25" customHeight="1" x14ac:dyDescent="0.2"/>
    <row r="22" spans="6:6" ht="14.25" customHeight="1" x14ac:dyDescent="0.2"/>
    <row r="23" spans="6:6" ht="14.25" customHeight="1" x14ac:dyDescent="0.2"/>
    <row r="24" spans="6:6" ht="14.25" customHeight="1" x14ac:dyDescent="0.2"/>
    <row r="25" spans="6:6" ht="14.25" customHeight="1" x14ac:dyDescent="0.2"/>
    <row r="26" spans="6:6" ht="14.25" customHeight="1" x14ac:dyDescent="0.2"/>
    <row r="27" spans="6:6" ht="14.25" customHeight="1" x14ac:dyDescent="0.2"/>
    <row r="28" spans="6:6" ht="14.25" customHeight="1" x14ac:dyDescent="0.2"/>
    <row r="29" spans="6:6" ht="14.25" customHeight="1" x14ac:dyDescent="0.25">
      <c r="F29" s="48"/>
    </row>
    <row r="30" spans="6:6" ht="14.25" customHeight="1" x14ac:dyDescent="0.2"/>
    <row r="31" spans="6:6" ht="14.25" customHeight="1" x14ac:dyDescent="0.2"/>
    <row r="32" spans="6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1:F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0"/>
  <sheetViews>
    <sheetView workbookViewId="0"/>
  </sheetViews>
  <sheetFormatPr baseColWidth="10" defaultColWidth="12.625" defaultRowHeight="15" customHeight="1" x14ac:dyDescent="0.2"/>
  <cols>
    <col min="1" max="1" width="1.5" customWidth="1"/>
    <col min="2" max="2" width="27.25" customWidth="1"/>
    <col min="3" max="6" width="13.625" customWidth="1"/>
    <col min="7" max="7" width="30.25" customWidth="1"/>
    <col min="8" max="26" width="10" customWidth="1"/>
  </cols>
  <sheetData>
    <row r="1" spans="2:7" ht="14.25" customHeight="1" x14ac:dyDescent="0.2"/>
    <row r="2" spans="2:7" ht="69.75" customHeight="1" x14ac:dyDescent="0.25">
      <c r="B2" s="57" t="s">
        <v>63</v>
      </c>
      <c r="C2" s="52"/>
      <c r="D2" s="52"/>
      <c r="E2" s="52"/>
      <c r="F2" s="52"/>
      <c r="G2" s="53"/>
    </row>
    <row r="3" spans="2:7" ht="15.75" customHeight="1" x14ac:dyDescent="0.2">
      <c r="B3" s="58" t="s">
        <v>64</v>
      </c>
      <c r="C3" s="58" t="s">
        <v>9</v>
      </c>
      <c r="D3" s="58" t="s">
        <v>56</v>
      </c>
      <c r="E3" s="59" t="s">
        <v>12</v>
      </c>
      <c r="F3" s="59" t="s">
        <v>11</v>
      </c>
      <c r="G3" s="59" t="s">
        <v>20</v>
      </c>
    </row>
    <row r="4" spans="2:7" ht="15.75" customHeight="1" x14ac:dyDescent="0.2">
      <c r="B4" s="56"/>
      <c r="C4" s="56"/>
      <c r="D4" s="56"/>
      <c r="E4" s="56"/>
      <c r="F4" s="56"/>
      <c r="G4" s="56"/>
    </row>
    <row r="5" spans="2:7" ht="14.25" customHeight="1" x14ac:dyDescent="0.25">
      <c r="B5" s="49" t="s">
        <v>65</v>
      </c>
      <c r="C5" s="21">
        <v>10500000</v>
      </c>
      <c r="D5" s="21">
        <v>1951682.7</v>
      </c>
      <c r="E5" s="50">
        <f>D5/C5</f>
        <v>0.18587454285714286</v>
      </c>
      <c r="F5" s="21">
        <f>C5-D5</f>
        <v>8548317.3000000007</v>
      </c>
      <c r="G5" s="23" t="s">
        <v>66</v>
      </c>
    </row>
    <row r="6" spans="2:7" ht="14.25" customHeight="1" x14ac:dyDescent="0.25">
      <c r="B6" s="18"/>
      <c r="C6" s="18"/>
      <c r="D6" s="18"/>
      <c r="E6" s="18"/>
      <c r="F6" s="18"/>
      <c r="G6" s="28"/>
    </row>
    <row r="7" spans="2:7" ht="14.25" customHeight="1" x14ac:dyDescent="0.25">
      <c r="B7" s="18"/>
      <c r="C7" s="18"/>
      <c r="D7" s="18"/>
      <c r="E7" s="18"/>
      <c r="F7" s="18"/>
      <c r="G7" s="28"/>
    </row>
    <row r="8" spans="2:7" ht="14.25" customHeight="1" x14ac:dyDescent="0.25">
      <c r="B8" s="18"/>
      <c r="C8" s="18"/>
      <c r="D8" s="18"/>
      <c r="E8" s="18"/>
      <c r="F8" s="18"/>
      <c r="G8" s="28"/>
    </row>
    <row r="9" spans="2:7" ht="14.25" customHeight="1" x14ac:dyDescent="0.25">
      <c r="B9" s="18"/>
      <c r="C9" s="18"/>
      <c r="D9" s="18"/>
      <c r="E9" s="18"/>
      <c r="F9" s="18"/>
      <c r="G9" s="28"/>
    </row>
    <row r="10" spans="2:7" ht="14.25" customHeight="1" x14ac:dyDescent="0.25">
      <c r="B10" s="18"/>
      <c r="C10" s="18"/>
      <c r="D10" s="18"/>
      <c r="E10" s="18"/>
      <c r="F10" s="18"/>
      <c r="G10" s="28"/>
    </row>
    <row r="11" spans="2:7" ht="14.25" customHeight="1" x14ac:dyDescent="0.25">
      <c r="B11" s="18"/>
      <c r="C11" s="18"/>
      <c r="D11" s="18"/>
      <c r="E11" s="18"/>
      <c r="F11" s="18"/>
      <c r="G11" s="28"/>
    </row>
    <row r="12" spans="2:7" ht="14.25" customHeight="1" x14ac:dyDescent="0.2"/>
    <row r="13" spans="2:7" ht="14.25" customHeight="1" x14ac:dyDescent="0.2"/>
    <row r="14" spans="2:7" ht="14.25" customHeight="1" x14ac:dyDescent="0.2"/>
    <row r="15" spans="2:7" ht="14.25" customHeight="1" x14ac:dyDescent="0.2"/>
    <row r="16" spans="2: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B2:G2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RED</vt:lpstr>
      <vt:lpstr>Grupo Gasto</vt:lpstr>
      <vt:lpstr>Grupo 0</vt:lpstr>
      <vt:lpstr>Inversión</vt:lpstr>
      <vt:lpstr>Finalidad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Wilson Leiva</cp:lastModifiedBy>
  <dcterms:created xsi:type="dcterms:W3CDTF">2021-01-18T14:24:45Z</dcterms:created>
  <dcterms:modified xsi:type="dcterms:W3CDTF">2021-06-29T20:29:48Z</dcterms:modified>
</cp:coreProperties>
</file>